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bor\gábor\2018\Élményközpont - Nyíregyháza, Báthori utca\Költségvetés\Közbeszerzésre árazatlan\"/>
    </mc:Choice>
  </mc:AlternateContent>
  <bookViews>
    <workbookView xWindow="0" yWindow="75" windowWidth="28755" windowHeight="12600"/>
  </bookViews>
  <sheets>
    <sheet name="Munka1" sheetId="1" r:id="rId1"/>
    <sheet name="Munka2" sheetId="2" r:id="rId2"/>
    <sheet name="Munka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52511"/>
</workbook>
</file>

<file path=xl/calcChain.xml><?xml version="1.0" encoding="utf-8"?>
<calcChain xmlns="http://schemas.openxmlformats.org/spreadsheetml/2006/main">
  <c r="C9" i="1" l="1"/>
  <c r="B9" i="1"/>
  <c r="B20" i="1" l="1"/>
  <c r="C20" i="1"/>
  <c r="C12" i="1" l="1"/>
  <c r="C15" i="1"/>
  <c r="C13" i="1"/>
  <c r="B13" i="1"/>
  <c r="C14" i="1"/>
  <c r="B14" i="1"/>
  <c r="B12" i="1" l="1"/>
  <c r="D12" i="1" s="1"/>
  <c r="E12" i="1" s="1"/>
  <c r="B15" i="1"/>
  <c r="B8" i="1"/>
  <c r="C8" i="1"/>
  <c r="C11" i="1"/>
  <c r="D13" i="1"/>
  <c r="E13" i="1" s="1"/>
  <c r="F13" i="1" s="1"/>
  <c r="D14" i="1"/>
  <c r="E14" i="1" s="1"/>
  <c r="B11" i="1" l="1"/>
  <c r="D11" i="1" s="1"/>
  <c r="D15" i="1"/>
  <c r="E15" i="1" s="1"/>
  <c r="F15" i="1" s="1"/>
  <c r="D8" i="1"/>
  <c r="E8" i="1" s="1"/>
  <c r="F8" i="1" s="1"/>
  <c r="F12" i="1"/>
  <c r="F14" i="1"/>
  <c r="B10" i="1"/>
  <c r="C10" i="1"/>
  <c r="D10" i="1" l="1"/>
  <c r="E10" i="1" s="1"/>
  <c r="F10" i="1" s="1"/>
  <c r="D20" i="1"/>
  <c r="E11" i="1"/>
  <c r="E20" i="1" l="1"/>
  <c r="F11" i="1"/>
  <c r="F20" i="1" l="1"/>
  <c r="B21" i="1"/>
  <c r="B22" i="1" s="1"/>
  <c r="C21" i="1"/>
  <c r="D21" i="1" l="1"/>
  <c r="C22" i="1"/>
  <c r="D9" i="1"/>
  <c r="E9" i="1" s="1"/>
  <c r="F9" i="1" s="1"/>
  <c r="E21" i="1" l="1"/>
  <c r="D22" i="1"/>
  <c r="F21" i="1" l="1"/>
  <c r="F22" i="1" s="1"/>
  <c r="E22" i="1"/>
  <c r="C7" i="1"/>
  <c r="C6" i="1" s="1"/>
  <c r="C16" i="1" s="1"/>
  <c r="B7" i="1"/>
  <c r="B6" i="1" s="1"/>
  <c r="B16" i="1" s="1"/>
  <c r="D7" i="1" l="1"/>
  <c r="D6" i="1" s="1"/>
  <c r="D16" i="1" s="1"/>
  <c r="E7" i="1" l="1"/>
  <c r="E6" i="1" s="1"/>
  <c r="E16" i="1" s="1"/>
  <c r="F7" i="1" l="1"/>
  <c r="F6" i="1" s="1"/>
  <c r="F16" i="1" s="1"/>
</calcChain>
</file>

<file path=xl/sharedStrings.xml><?xml version="1.0" encoding="utf-8"?>
<sst xmlns="http://schemas.openxmlformats.org/spreadsheetml/2006/main" count="31" uniqueCount="26">
  <si>
    <t>Pályázattal összefüggő belső felújítás építőmesteri és szakipari munkák</t>
  </si>
  <si>
    <t>Pályázattal összefüggő külső felújítás építőmesteri és szakipari munkák</t>
  </si>
  <si>
    <t>Pályázattal összefüggő munkák mindösszesen</t>
  </si>
  <si>
    <t>1. Építőmesteri munkák összesen (pályázattal összefüggésben)</t>
  </si>
  <si>
    <t>2. Épületgépészeti munkák</t>
  </si>
  <si>
    <t>3. Erősáramú munkák</t>
  </si>
  <si>
    <t>4. Gyengeáramú munkák</t>
  </si>
  <si>
    <t>Díj [Ft]
(nettó)</t>
  </si>
  <si>
    <t>Anyag [Ft]
(nettó)</t>
  </si>
  <si>
    <t>Anyag+Díj [Ft]
(nettó)</t>
  </si>
  <si>
    <t>Bruttó
[Ft]</t>
  </si>
  <si>
    <t>Áfa
[Ft]</t>
  </si>
  <si>
    <t>Tűzjelző rendszer kiépítése</t>
  </si>
  <si>
    <t>Behatolásjelző rendszer kiépítése</t>
  </si>
  <si>
    <t>IP kamerás megfigyelő rendszer kiépítése</t>
  </si>
  <si>
    <t>Informatikai rendszer kiépítése</t>
  </si>
  <si>
    <t>Építőmesteri és szakipari munkák külső önerős</t>
  </si>
  <si>
    <t>Erősáramú munkák önerős</t>
  </si>
  <si>
    <t>Önerős munkák I. összesen</t>
  </si>
  <si>
    <t>Költségbecslés</t>
  </si>
  <si>
    <t>Nyíregyháza, Báthori utca 20. (hrsz.:6266/1) Élményközpont kialakítása</t>
  </si>
  <si>
    <t>Fazekasné Jánócsik Zsuzsanna</t>
  </si>
  <si>
    <t>NyírségTerv Kft.</t>
  </si>
  <si>
    <t>Nyíregyháza, 2018. 04. 12.</t>
  </si>
  <si>
    <t>Pályázattal összefüggő költségek</t>
  </si>
  <si>
    <t>Önerős munkákkal összefüggő költségek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</si>
</sst>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3" fontId="0" fillId="0" borderId="1" xfId="0" applyNumberFormat="1" applyBorder="1"/>
    <xf numFmtId="0" fontId="0" fillId="0" borderId="2" xfId="0" applyBorder="1" applyAlignment="1">
      <alignment horizontal="left" wrapText="1" indent="2"/>
    </xf>
    <xf numFmtId="3" fontId="0" fillId="0" borderId="3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left" wrapText="1" indent="2"/>
    </xf>
    <xf numFmtId="3" fontId="0" fillId="0" borderId="8" xfId="0" applyNumberFormat="1" applyBorder="1"/>
    <xf numFmtId="3" fontId="0" fillId="0" borderId="9" xfId="0" applyNumberFormat="1" applyBorder="1"/>
    <xf numFmtId="0" fontId="0" fillId="0" borderId="6" xfId="0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1.elm&#233;nyk&#246;zpont%20bels&#337;%20fel&#250;j&#237;t&#225;s%20(p&#225;ly&#225;zat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2.04.MTMI.&#201;lm&#233;nyk&#246;zpont.Nyh.villamos.&#246;ner&#337;s.k&#252;ls&#33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.02.elm&#233;nyk&#246;zpont%20k&#252;ls&#337;%20t&#233;r%20fel&#250;j&#237;t&#225;sa(p&#225;ly&#225;za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bor\G&#193;BOR\2018\&#201;lm&#233;nyk&#246;zpont%20-%20Ny&#237;regyh&#225;za,%20B&#225;thori%20utca\K&#246;lts&#233;gvet&#233;s\K&#246;zbeszerz&#233;sre%20&#225;razatlan\01.03.MTMI.&#201;lm&#233;nyk&#246;zpont.Nyh.&#233;p&#252;letg&#233;p&#233;szet.&#225;razatl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1.04.MTMI.&#201;lm&#233;nyk&#246;zpont.Nyh.villamos.p&#225;ly&#225;zatos.bels&#33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1.08.1118-KIV-TZJ-KB-V1_Becsl&#233;s_T&#369;zjelz&#33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1.05.1118-KIV-BJR-KB-V1_Becsl&#233;s_Behatol&#225;sjelz&#33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1.07.1118-KIV-KAM-KB-V1_Becsl&#233;s_IP_kame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1.06.1118-KIV-INF-KB-V1_Becsl&#233;s_Informatik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2.01.elm&#233;nyk&#246;zpont%20k&#252;ls&#337;%20fel&#250;j&#237;t&#225;s%20(&#246;ner&#337;s.I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radék"/>
      <sheetName val="Összesítő"/>
      <sheetName val="Költségtérítés"/>
      <sheetName val="Irtás föld és sziklamunka"/>
      <sheetName val="Helyszíni beton és vasbeton mun"/>
      <sheetName val="Falazás és egyéb kőművesmunka"/>
      <sheetName val="Vakolás és rabicolás"/>
      <sheetName val="Szárazépítés"/>
      <sheetName val="Hideg- és melegburkolatok készí"/>
      <sheetName val="Fa- és műanyag szerkezet elhely"/>
      <sheetName val="Lakatos"/>
      <sheetName val="Felületképzés"/>
      <sheetName val="Szigetelés"/>
      <sheetName val="Árnyéklók"/>
      <sheetName val="Beépített berendezési tárgyak e"/>
      <sheetName val="Kőburkolat készítése"/>
    </sheetNames>
    <sheetDataSet>
      <sheetData sheetId="0">
        <row r="25">
          <cell r="C25">
            <v>0</v>
          </cell>
          <cell r="D2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radék"/>
      <sheetName val="Összesítő"/>
      <sheetName val="Irtás, föld- és sziklamunka"/>
      <sheetName val="Elektromosenergia-ellátás, vill"/>
    </sheetNames>
    <sheetDataSet>
      <sheetData sheetId="0">
        <row r="25">
          <cell r="C25">
            <v>0</v>
          </cell>
          <cell r="D25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radék"/>
      <sheetName val="Összesítő"/>
      <sheetName val="Irtás, föld- és sziklamunka"/>
      <sheetName val="Hideg- és melegburkolatok készí"/>
      <sheetName val="Kőburkolat készítése"/>
      <sheetName val="Útpályatartozékok készítése"/>
      <sheetName val="Beépített szállító- és emelőber"/>
      <sheetName val="Szabadidő és sportlétesítmények"/>
    </sheetNames>
    <sheetDataSet>
      <sheetData sheetId="0">
        <row r="25">
          <cell r="C25">
            <v>0</v>
          </cell>
          <cell r="D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radék"/>
      <sheetName val="Fejezet összesítő"/>
      <sheetName val="01  Víz-csatorna"/>
      <sheetName val="02  Fűtés-hűtés"/>
      <sheetName val="03  Szellőzés"/>
    </sheetNames>
    <sheetDataSet>
      <sheetData sheetId="0">
        <row r="25">
          <cell r="C25">
            <v>0</v>
          </cell>
          <cell r="D2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radék"/>
      <sheetName val="Összesítő"/>
      <sheetName val="Irtás, föld- és sziklamunka"/>
      <sheetName val="Elektromosenergia-ellátás, vill"/>
      <sheetName val="Épületautomatika, -felügyelet"/>
    </sheetNames>
    <sheetDataSet>
      <sheetData sheetId="0">
        <row r="25">
          <cell r="C25">
            <v>0</v>
          </cell>
          <cell r="D25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Tűzjelző rendszer kiépítése"/>
    </sheetNames>
    <sheetDataSet>
      <sheetData sheetId="0">
        <row r="28">
          <cell r="C28">
            <v>0</v>
          </cell>
          <cell r="D28">
            <v>0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Behatolásjelző rendszer kiépíté"/>
    </sheetNames>
    <sheetDataSet>
      <sheetData sheetId="0">
        <row r="28">
          <cell r="C28">
            <v>0</v>
          </cell>
          <cell r="D28">
            <v>0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IP Megfigyelő rendszer kiépítés"/>
    </sheetNames>
    <sheetDataSet>
      <sheetData sheetId="0">
        <row r="28">
          <cell r="C28">
            <v>0</v>
          </cell>
          <cell r="D28">
            <v>0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Passzív hálózat"/>
      <sheetName val="Aktív hálózat"/>
    </sheetNames>
    <sheetDataSet>
      <sheetData sheetId="0">
        <row r="29">
          <cell r="C29">
            <v>0</v>
          </cell>
          <cell r="D29">
            <v>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radék"/>
      <sheetName val="Összesítő"/>
      <sheetName val="Zsaluzás és állványozás"/>
      <sheetName val="Irtás, föld- és sziklamunka"/>
      <sheetName val="Helyszíni beton és vasbeton mun"/>
      <sheetName val="Falazás és egyéb kőművesmunka"/>
      <sheetName val="Fém- és könnyű épületszerkezet "/>
      <sheetName val="Ácsmunka"/>
      <sheetName val="Vakolás és rabicolás"/>
      <sheetName val="Tetőfedés"/>
      <sheetName val="Bádogozás"/>
      <sheetName val="Fa- és műanyag szerkezet elhely"/>
      <sheetName val="Felületképzés"/>
    </sheetNames>
    <sheetDataSet>
      <sheetData sheetId="0">
        <row r="25">
          <cell r="C25">
            <v>0</v>
          </cell>
          <cell r="D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G20" sqref="G20"/>
    </sheetView>
  </sheetViews>
  <sheetFormatPr defaultRowHeight="15" x14ac:dyDescent="0.25"/>
  <cols>
    <col min="1" max="1" width="41.85546875" customWidth="1"/>
    <col min="2" max="6" width="14.85546875" customWidth="1"/>
    <col min="7" max="7" width="11.7109375" customWidth="1"/>
    <col min="9" max="9" width="9.85546875" bestFit="1" customWidth="1"/>
  </cols>
  <sheetData>
    <row r="1" spans="1:6" ht="33.75" x14ac:dyDescent="0.5">
      <c r="A1" s="23" t="s">
        <v>19</v>
      </c>
      <c r="B1" s="23"/>
      <c r="C1" s="23"/>
      <c r="D1" s="23"/>
      <c r="E1" s="23"/>
      <c r="F1" s="23"/>
    </row>
    <row r="2" spans="1:6" x14ac:dyDescent="0.25">
      <c r="A2" t="s">
        <v>20</v>
      </c>
    </row>
    <row r="4" spans="1:6" ht="15.75" thickBot="1" x14ac:dyDescent="0.3"/>
    <row r="5" spans="1:6" ht="31.5" thickTop="1" thickBot="1" x14ac:dyDescent="0.3">
      <c r="A5" s="21" t="s">
        <v>24</v>
      </c>
      <c r="B5" s="6" t="s">
        <v>8</v>
      </c>
      <c r="C5" s="6" t="s">
        <v>7</v>
      </c>
      <c r="D5" s="6" t="s">
        <v>9</v>
      </c>
      <c r="E5" s="6" t="s">
        <v>11</v>
      </c>
      <c r="F5" s="10" t="s">
        <v>10</v>
      </c>
    </row>
    <row r="6" spans="1:6" s="1" customFormat="1" ht="38.25" customHeight="1" thickTop="1" x14ac:dyDescent="0.25">
      <c r="A6" s="11" t="s">
        <v>3</v>
      </c>
      <c r="B6" s="12">
        <f>SUM(B7:B8)</f>
        <v>0</v>
      </c>
      <c r="C6" s="12">
        <f>SUM(C7:C8)</f>
        <v>0</v>
      </c>
      <c r="D6" s="12">
        <f>SUM(D7:D8)</f>
        <v>0</v>
      </c>
      <c r="E6" s="12">
        <f>SUM(E7:E8)</f>
        <v>0</v>
      </c>
      <c r="F6" s="13">
        <f>SUM(F7:F8)</f>
        <v>0</v>
      </c>
    </row>
    <row r="7" spans="1:6" ht="30" x14ac:dyDescent="0.25">
      <c r="A7" s="4" t="s">
        <v>0</v>
      </c>
      <c r="B7" s="3">
        <f>[1]Záradék!$C$25</f>
        <v>0</v>
      </c>
      <c r="C7" s="3">
        <f>[1]Záradék!$D$25</f>
        <v>0</v>
      </c>
      <c r="D7" s="3">
        <f t="shared" ref="D7:D12" si="0">B7+C7</f>
        <v>0</v>
      </c>
      <c r="E7" s="3">
        <f t="shared" ref="E7:E12" si="1">ROUND(D7*0.27,0)</f>
        <v>0</v>
      </c>
      <c r="F7" s="5">
        <f t="shared" ref="F7:F12" si="2">D7+E7</f>
        <v>0</v>
      </c>
    </row>
    <row r="8" spans="1:6" ht="30" x14ac:dyDescent="0.25">
      <c r="A8" s="4" t="s">
        <v>1</v>
      </c>
      <c r="B8" s="3">
        <f>[2]Záradék!$C$25</f>
        <v>0</v>
      </c>
      <c r="C8" s="3">
        <f>[2]Záradék!$D$25</f>
        <v>0</v>
      </c>
      <c r="D8" s="3">
        <f t="shared" si="0"/>
        <v>0</v>
      </c>
      <c r="E8" s="3">
        <f t="shared" si="1"/>
        <v>0</v>
      </c>
      <c r="F8" s="5">
        <f t="shared" si="2"/>
        <v>0</v>
      </c>
    </row>
    <row r="9" spans="1:6" s="1" customFormat="1" ht="24.95" customHeight="1" x14ac:dyDescent="0.25">
      <c r="A9" s="14" t="s">
        <v>4</v>
      </c>
      <c r="B9" s="12">
        <f>[3]Záradék!$C$25</f>
        <v>0</v>
      </c>
      <c r="C9" s="12">
        <f>[3]Záradék!$D$25</f>
        <v>0</v>
      </c>
      <c r="D9" s="12">
        <f t="shared" si="0"/>
        <v>0</v>
      </c>
      <c r="E9" s="12">
        <f t="shared" si="1"/>
        <v>0</v>
      </c>
      <c r="F9" s="13">
        <f t="shared" si="2"/>
        <v>0</v>
      </c>
    </row>
    <row r="10" spans="1:6" s="1" customFormat="1" ht="24.95" customHeight="1" x14ac:dyDescent="0.25">
      <c r="A10" s="14" t="s">
        <v>5</v>
      </c>
      <c r="B10" s="12">
        <f>[4]Záradék!$C$25</f>
        <v>0</v>
      </c>
      <c r="C10" s="12">
        <f>[4]Záradék!$D$25</f>
        <v>0</v>
      </c>
      <c r="D10" s="12">
        <f t="shared" si="0"/>
        <v>0</v>
      </c>
      <c r="E10" s="12">
        <f t="shared" si="1"/>
        <v>0</v>
      </c>
      <c r="F10" s="13">
        <f t="shared" si="2"/>
        <v>0</v>
      </c>
    </row>
    <row r="11" spans="1:6" s="1" customFormat="1" ht="24.95" customHeight="1" x14ac:dyDescent="0.25">
      <c r="A11" s="14" t="s">
        <v>6</v>
      </c>
      <c r="B11" s="12">
        <f>SUM(B12:B15)</f>
        <v>0</v>
      </c>
      <c r="C11" s="12">
        <f t="shared" ref="C11" si="3">SUM(C12:C15)</f>
        <v>0</v>
      </c>
      <c r="D11" s="12">
        <f t="shared" si="0"/>
        <v>0</v>
      </c>
      <c r="E11" s="12">
        <f t="shared" si="1"/>
        <v>0</v>
      </c>
      <c r="F11" s="13">
        <f t="shared" si="2"/>
        <v>0</v>
      </c>
    </row>
    <row r="12" spans="1:6" x14ac:dyDescent="0.25">
      <c r="A12" s="4" t="s">
        <v>12</v>
      </c>
      <c r="B12" s="3">
        <f>[5]Összesítő!$C$28</f>
        <v>0</v>
      </c>
      <c r="C12" s="3">
        <f>[5]Összesítő!$D$28</f>
        <v>0</v>
      </c>
      <c r="D12" s="3">
        <f t="shared" si="0"/>
        <v>0</v>
      </c>
      <c r="E12" s="3">
        <f t="shared" si="1"/>
        <v>0</v>
      </c>
      <c r="F12" s="5">
        <f t="shared" si="2"/>
        <v>0</v>
      </c>
    </row>
    <row r="13" spans="1:6" x14ac:dyDescent="0.25">
      <c r="A13" s="4" t="s">
        <v>13</v>
      </c>
      <c r="B13" s="3">
        <f>[6]Összesítő!$C$28</f>
        <v>0</v>
      </c>
      <c r="C13" s="3">
        <f>[6]Összesítő!$D$28</f>
        <v>0</v>
      </c>
      <c r="D13" s="3">
        <f t="shared" ref="D13:D15" si="4">B13+C13</f>
        <v>0</v>
      </c>
      <c r="E13" s="3">
        <f t="shared" ref="E13:E15" si="5">ROUND(D13*0.27,0)</f>
        <v>0</v>
      </c>
      <c r="F13" s="5">
        <f t="shared" ref="F13:F15" si="6">D13+E13</f>
        <v>0</v>
      </c>
    </row>
    <row r="14" spans="1:6" x14ac:dyDescent="0.25">
      <c r="A14" s="4" t="s">
        <v>14</v>
      </c>
      <c r="B14" s="3">
        <f>[7]Összesítő!$C$28</f>
        <v>0</v>
      </c>
      <c r="C14" s="3">
        <f>[7]Összesítő!$D$28</f>
        <v>0</v>
      </c>
      <c r="D14" s="3">
        <f t="shared" si="4"/>
        <v>0</v>
      </c>
      <c r="E14" s="3">
        <f t="shared" si="5"/>
        <v>0</v>
      </c>
      <c r="F14" s="5">
        <f t="shared" si="6"/>
        <v>0</v>
      </c>
    </row>
    <row r="15" spans="1:6" ht="15.75" thickBot="1" x14ac:dyDescent="0.3">
      <c r="A15" s="7" t="s">
        <v>15</v>
      </c>
      <c r="B15" s="8">
        <f>[8]Összesítő!$C$29</f>
        <v>0</v>
      </c>
      <c r="C15" s="8">
        <f>[8]Összesítő!$D$29</f>
        <v>0</v>
      </c>
      <c r="D15" s="8">
        <f t="shared" si="4"/>
        <v>0</v>
      </c>
      <c r="E15" s="8">
        <f t="shared" si="5"/>
        <v>0</v>
      </c>
      <c r="F15" s="9">
        <f t="shared" si="6"/>
        <v>0</v>
      </c>
    </row>
    <row r="16" spans="1:6" s="1" customFormat="1" ht="24.95" customHeight="1" thickTop="1" thickBot="1" x14ac:dyDescent="0.3">
      <c r="A16" s="15" t="s">
        <v>2</v>
      </c>
      <c r="B16" s="16">
        <f>B6+B9+B10+B11</f>
        <v>0</v>
      </c>
      <c r="C16" s="16">
        <f t="shared" ref="C16:F16" si="7">C6+C9+C10+C11</f>
        <v>0</v>
      </c>
      <c r="D16" s="16">
        <f t="shared" si="7"/>
        <v>0</v>
      </c>
      <c r="E16" s="16">
        <f t="shared" si="7"/>
        <v>0</v>
      </c>
      <c r="F16" s="17">
        <f t="shared" si="7"/>
        <v>0</v>
      </c>
    </row>
    <row r="17" spans="1:9" ht="15.75" thickTop="1" x14ac:dyDescent="0.25"/>
    <row r="18" spans="1:9" ht="15.75" thickBot="1" x14ac:dyDescent="0.3"/>
    <row r="19" spans="1:9" ht="31.5" thickTop="1" thickBot="1" x14ac:dyDescent="0.3">
      <c r="A19" s="20" t="s">
        <v>25</v>
      </c>
      <c r="B19" s="6" t="s">
        <v>8</v>
      </c>
      <c r="C19" s="6" t="s">
        <v>7</v>
      </c>
      <c r="D19" s="6" t="s">
        <v>9</v>
      </c>
      <c r="E19" s="6" t="s">
        <v>11</v>
      </c>
      <c r="F19" s="10" t="s">
        <v>10</v>
      </c>
    </row>
    <row r="20" spans="1:9" ht="30.75" thickTop="1" x14ac:dyDescent="0.25">
      <c r="A20" s="4" t="s">
        <v>16</v>
      </c>
      <c r="B20" s="3">
        <f>[9]Záradék!$C$25</f>
        <v>0</v>
      </c>
      <c r="C20" s="3">
        <f>[9]Záradék!$D$25</f>
        <v>0</v>
      </c>
      <c r="D20" s="3">
        <f t="shared" ref="D20" si="8">B20+C20</f>
        <v>0</v>
      </c>
      <c r="E20" s="3">
        <f t="shared" ref="E20:E21" si="9">ROUND(D20*0.27,0)</f>
        <v>0</v>
      </c>
      <c r="F20" s="5">
        <f t="shared" ref="F20" si="10">D20+E20</f>
        <v>0</v>
      </c>
    </row>
    <row r="21" spans="1:9" ht="15.75" thickBot="1" x14ac:dyDescent="0.3">
      <c r="A21" s="4" t="s">
        <v>17</v>
      </c>
      <c r="B21" s="3">
        <f>[10]Záradék!$C$25</f>
        <v>0</v>
      </c>
      <c r="C21" s="3">
        <f>[10]Záradék!$D$25</f>
        <v>0</v>
      </c>
      <c r="D21" s="3">
        <f t="shared" ref="D21" si="11">B21+C21</f>
        <v>0</v>
      </c>
      <c r="E21" s="3">
        <f t="shared" si="9"/>
        <v>0</v>
      </c>
      <c r="F21" s="5">
        <f t="shared" ref="F21" si="12">D21+E21</f>
        <v>0</v>
      </c>
    </row>
    <row r="22" spans="1:9" s="1" customFormat="1" ht="24.95" customHeight="1" thickTop="1" thickBot="1" x14ac:dyDescent="0.3">
      <c r="A22" s="15" t="s">
        <v>18</v>
      </c>
      <c r="B22" s="16">
        <f>SUM(B20:B21)</f>
        <v>0</v>
      </c>
      <c r="C22" s="16">
        <f t="shared" ref="C22:F22" si="13">SUM(C20:C21)</f>
        <v>0</v>
      </c>
      <c r="D22" s="16">
        <f t="shared" si="13"/>
        <v>0</v>
      </c>
      <c r="E22" s="16">
        <f t="shared" si="13"/>
        <v>0</v>
      </c>
      <c r="F22" s="17">
        <f t="shared" si="13"/>
        <v>0</v>
      </c>
      <c r="I22" s="22"/>
    </row>
    <row r="23" spans="1:9" ht="15.75" thickTop="1" x14ac:dyDescent="0.25"/>
    <row r="25" spans="1:9" x14ac:dyDescent="0.25">
      <c r="A25" t="s">
        <v>23</v>
      </c>
    </row>
    <row r="26" spans="1:9" x14ac:dyDescent="0.25">
      <c r="E26" s="19" t="s">
        <v>21</v>
      </c>
    </row>
    <row r="27" spans="1:9" x14ac:dyDescent="0.25">
      <c r="D27" s="2"/>
      <c r="E27" s="18" t="s">
        <v>22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2018-04-11T22:28:41Z</cp:lastPrinted>
  <dcterms:created xsi:type="dcterms:W3CDTF">2018-04-11T19:33:41Z</dcterms:created>
  <dcterms:modified xsi:type="dcterms:W3CDTF">2018-04-13T08:31:00Z</dcterms:modified>
</cp:coreProperties>
</file>