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Összesítő" sheetId="1" r:id="rId1"/>
    <sheet name="Passzív hálózat" sheetId="2" r:id="rId2"/>
    <sheet name="Aktív hálózat" sheetId="3" r:id="rId3"/>
  </sheets>
  <definedNames>
    <definedName name="_xlnm.Print_Titles" localSheetId="1">'Passzív hálózat'!$1:$1</definedName>
  </definedNames>
  <calcPr fullCalcOnLoad="1"/>
</workbook>
</file>

<file path=xl/sharedStrings.xml><?xml version="1.0" encoding="utf-8"?>
<sst xmlns="http://schemas.openxmlformats.org/spreadsheetml/2006/main" count="129" uniqueCount="75">
  <si>
    <t>TERVEZŐI KÖLTSÉGBECSLÉS</t>
  </si>
  <si>
    <t>Név: NYÍREGYHÁZA MEGYEI JOGÚ VÁROS
       ÖNKORMÁNYZATA</t>
  </si>
  <si>
    <t xml:space="preserve">                                       </t>
  </si>
  <si>
    <t>Cím : 4400. Nyíregyháza, Kossuth tér 1.</t>
  </si>
  <si>
    <t xml:space="preserve"> Kelt: 2018 év 4. hó       </t>
  </si>
  <si>
    <t>A munka leírása:</t>
  </si>
  <si>
    <t>MTMI Élményközpont kialakítása Nyíregyházán. 
Meglévő épület felújítása és átalakítása.</t>
  </si>
  <si>
    <t>4400 Nyíregyháza, Báthori utca 20. 6266/1. hrsz.</t>
  </si>
  <si>
    <t>Informatikai hálózat kiépítése</t>
  </si>
  <si>
    <t xml:space="preserve">                                                                              </t>
  </si>
  <si>
    <t>Költségvetés összesítő</t>
  </si>
  <si>
    <t>Megnevezés</t>
  </si>
  <si>
    <t>Anyagköltség</t>
  </si>
  <si>
    <t>Díjköltség</t>
  </si>
  <si>
    <t>1/A Passzív hálózat kiépítési költségei</t>
  </si>
  <si>
    <t>1/B Aktív hálózati elemek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</si>
  <si>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</si>
  <si>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</si>
  <si>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</si>
  <si>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</si>
  <si>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</si>
  <si>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</si>
  <si>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</si>
  <si>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</si>
  <si>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</si>
  <si>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</si>
  <si>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</si>
  <si>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</si>
  <si>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</si>
  <si>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</si>
  <si>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Mély szerelvény doboz beépítése vakolófedéllel tégla falazatba 
Típus: 1555-31 Kaiser</t>
  </si>
  <si>
    <t>klt</t>
  </si>
  <si>
    <t>Hajlékony simafalu műanyag védőcső beépítése, falazatba és aljzatbetonba a szükséges toldó és irányváltó dobozokkal kompletten
Symalen, átmérő 25 mm</t>
  </si>
  <si>
    <t>m</t>
  </si>
  <si>
    <t>Hajlékony simafalu műanyag védőcső beépítése, falazatba és aljzatbetonba a szükséges toldó elemekkel kompletten a szintek közötti felálláshoz
Symalen, átmérő 32 mm</t>
  </si>
  <si>
    <t>Fém kábeltálca beépítése az álmennyezet fölött tartószerelvényekkel és idomokkal kompletten
KOPOS JUPITER KZIN 60X100X0.75</t>
  </si>
  <si>
    <t>Árnyékolt Ethernet vezeték elhelyezése, befűzése  KE-LINE Kategória 6A, 10Giga kábel STP 4x2xAWG23 (550 MHz), LSOH halogénmentes
Cikkszám: KE550S23/1E</t>
  </si>
  <si>
    <t>Kettős fali csatlakozó aljzat beépítése fali dobozba
KE-LINE Cat.6A, Modulo45, 2xRJ45/s, süllyesztett
Cikkszám: 601120-UP+KEJ-C6A-S-10G(2)</t>
  </si>
  <si>
    <t>Kettős fali csatlakozó aljzat beépítése padló dobozba
KE-LINE Cat.6A, Modulo45, 2xRJ45/s, süllyesztett
Cikkszám: 601120-UP+KEJ-C6A-S-10G(2)</t>
  </si>
  <si>
    <t>STP vezeték végek bekötése rack és végponti oldalon</t>
  </si>
  <si>
    <t>db</t>
  </si>
  <si>
    <t>Takaró fedél beépítése fali csatlakozókhoz
Összeépíthető világítási  és telekommunikációs 
szerelvények elemei; Keret elhelyezése, (105) 
egyes keret, függőleges Legrand Valena  1-es keret, fehér,</t>
  </si>
  <si>
    <t>18U magas 600x600 mm-es rack szekrény telepítése
Típus: RBA-18-AS6-CAY-A1 Triton</t>
  </si>
  <si>
    <t xml:space="preserve">Elektromos elosztó beépítése (bejövő 230V)
Rack 19" 6-os túlfesz védett 3.316.006.1 Ks  </t>
  </si>
  <si>
    <t>Elektromos elosztó rack beépítése (szünetmentes)
19" 8-as Schuko/C14 03.300.308.1 Ks</t>
  </si>
  <si>
    <t>Rack szekr. ventilátor tetőmodul beépítése 2xVent+Term. fekete RAB-CH-X03-X3 Triton</t>
  </si>
  <si>
    <t>Rack szekr. világítás LED-es, mágneses beépítése
RAX-OJ-X07-X1 Triton</t>
  </si>
  <si>
    <t xml:space="preserve">Rack szekr. világítás rögzítő/takaró beépítése
19" 1 U szürke v. RAC-OP-X07-A1 Triton </t>
  </si>
  <si>
    <t>Rack kábelbevezető fésűspanel beépítése 
19" 1 U fekete RAB-ZP-X03-A2 Triton</t>
  </si>
  <si>
    <t>Rack polc beépítése 
19" 1 U 650mm, fix fekete RAB-UP-650-A4 Triton</t>
  </si>
  <si>
    <t>Rack takaró/szellőző panel beépítése 
19" 1 U perforált fekete (13409) HUN</t>
  </si>
  <si>
    <t>Rack takaró panel beépítése 
19" 1 U fekete (12952) HUN</t>
  </si>
  <si>
    <t>Patch panel  beépítése 
KE-LINE Kategória 6A, 10Giga MODULAR 
1U patch panel 24xRJ45/s
Cikkszám: KEP-C6A-S-10G</t>
  </si>
  <si>
    <t>Patch kábel beépítése a rack szekrénybe
KE-LINE Kategória 6A, 10Giga patch kábel STP, 0.5 m, LSOH halogénmentes, szürke
Cikkszám: KEL-C6A-P-005</t>
  </si>
  <si>
    <t>Patch kábel beépítése   a rack szekrénybe
KE-LINE Kategória 6A, 10Giga patch kábel STP,  1 m, LSOH halogénmentes, szürke
Cikkszám: KEL-C6A-P-010</t>
  </si>
  <si>
    <t>Védőcső beállás készítése</t>
  </si>
  <si>
    <t>Irányított fúrással védőcső beállás készítése az UPC csatlakozó bálvány és a pince között vízszigetelt kivitelben KPE 25-ös csővel</t>
  </si>
  <si>
    <t>Telefonbeállás kábelének LPE 25-ös csőben történő bevezetése és végződtetése Fali KRONE dobozban a 14. számú műhely helyiség álmennyezetében</t>
  </si>
  <si>
    <t>10 érpáros Krone kifejtő telepítése túlfeszültséglevezető betétekkel komplett</t>
  </si>
  <si>
    <t>Mérések, dokumentálás</t>
  </si>
  <si>
    <t>Adatátviteli mérések elvégzése a Cat6A szabványnak megfelelően a kivitelezés megfelelőségének igazolására, jegyzőkönyv készítéssel együtt</t>
  </si>
  <si>
    <t>Végpontok, kifejtések jelölése,
Megvalósulási dokumentáció készítése</t>
  </si>
  <si>
    <t>Munkanem összesen:</t>
  </si>
  <si>
    <t>Belső hálózati kapcsoló eszköz (switch) beépítése a rack szekrényekbe
UBIQUITI UniFi 24 Port with 500 Watt Power Managed PoE+ Gigabit Switch
Cikkszám: US-24-500W</t>
  </si>
  <si>
    <t>Mennyezeti WiFi hozzáférési pont beépítése
UBIQUITI UniFi  802.11ac PRO Dual-Radio AP
Cikkszám:  UAP-AC-PRO</t>
  </si>
  <si>
    <t>Supermicro 4110 szerver;Supermicro 2U szerver ház, 2x 740W redundáns tápegység;Supermicro X11SPL-F szerver alaplap;Intel Xeon 4110 2.10GHz processzor;2x8GB Szerver memória; Maximum 8x3.5/2.5"; Merevlemez nélkül;Operációs rendszer nélkül;</t>
  </si>
  <si>
    <t>klt.</t>
  </si>
  <si>
    <t>Windows 2016 Server ENG upgrade;
2xIntel S4500 240GB SSD;Windows Server 2016 Standard 64bit ENG operációs rendszer + 20 user licence telepítés, alapbeállítások elvégzése</t>
  </si>
  <si>
    <t>WD RED 4000 GB HDD beépítése, a lemez RAID inicializásáa</t>
  </si>
  <si>
    <t xml:space="preserve">Szünetmentes tápegység telepítése kiegészítő akkubankkal együtt
3000 VA álló/rack 19" 2+2U 
PlusIII-3KLRB Aplus </t>
  </si>
  <si>
    <t>A kiépített rendszer felhasználói igények szerinti beállítása, beüzemelése</t>
  </si>
  <si>
    <t>Kiépített rendszer mérése, szabványi megfelelőség igazolása</t>
  </si>
  <si>
    <t>Megvalósulási dokumentáció készítése</t>
  </si>
  <si>
    <t>Kezelő személyzet oktatása, átadás lebonyolítása.</t>
  </si>
  <si>
    <t>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</si>
</sst>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  <numFmt numFmtId="165" formatCode="#,###\ [$-10CD40E];[Red]\-#,###\ [$-10CD40E]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Liberation Sans Narrow"/>
      <family val="2"/>
    </font>
    <font>
      <sz val="11"/>
      <color indexed="8"/>
      <name val="Liberation Sans Narrow"/>
      <family val="2"/>
    </font>
    <font>
      <sz val="12"/>
      <color indexed="8"/>
      <name val="Arial Narrow"/>
      <family val="2"/>
    </font>
    <font>
      <b/>
      <sz val="12"/>
      <color indexed="8"/>
      <name val="Liberation Sans Narrow"/>
      <family val="2"/>
    </font>
    <font>
      <sz val="10"/>
      <color indexed="8"/>
      <name val="Times New Roman CE"/>
      <family val="1"/>
    </font>
    <font>
      <sz val="10"/>
      <color indexed="8"/>
      <name val="Liberation Sans Narrow"/>
      <family val="2"/>
    </font>
    <font>
      <b/>
      <sz val="10"/>
      <color indexed="8"/>
      <name val="Liberation Sans Narrow"/>
      <family val="2"/>
    </font>
    <font>
      <b/>
      <sz val="10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Liberation Sans Narrow"/>
      <family val="0"/>
    </font>
    <font>
      <b/>
      <sz val="12"/>
      <color indexed="8"/>
      <name val="Courier New"/>
      <family val="0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0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10" fillId="0" borderId="11" xfId="0" applyFont="1" applyBorder="1" applyAlignment="1">
      <alignment horizontal="right" vertical="top" wrapText="1"/>
    </xf>
    <xf numFmtId="164" fontId="10" fillId="0" borderId="11" xfId="0" applyNumberFormat="1" applyFont="1" applyBorder="1" applyAlignment="1">
      <alignment horizontal="right" vertical="top" wrapText="1"/>
    </xf>
    <xf numFmtId="165" fontId="10" fillId="0" borderId="11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5" fontId="9" fillId="0" borderId="0" xfId="0" applyNumberFormat="1" applyFont="1" applyAlignment="1">
      <alignment vertical="center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5"/>
  <cols>
    <col min="1" max="1" width="36.28125" style="1" customWidth="1"/>
    <col min="2" max="2" width="10.57421875" style="1" customWidth="1"/>
    <col min="3" max="4" width="15.57421875" style="1" customWidth="1"/>
    <col min="5" max="16384" width="9.00390625" style="1" customWidth="1"/>
  </cols>
  <sheetData>
    <row r="1" spans="1:4" s="2" customFormat="1" ht="15.75">
      <c r="A1" s="39"/>
      <c r="B1" s="39"/>
      <c r="C1" s="39"/>
      <c r="D1" s="39"/>
    </row>
    <row r="2" spans="1:4" s="2" customFormat="1" ht="15.75">
      <c r="A2" s="39"/>
      <c r="B2" s="39"/>
      <c r="C2" s="39"/>
      <c r="D2" s="39"/>
    </row>
    <row r="3" spans="1:4" s="2" customFormat="1" ht="15.75">
      <c r="A3" s="39"/>
      <c r="B3" s="39"/>
      <c r="C3" s="39"/>
      <c r="D3" s="39"/>
    </row>
    <row r="4" spans="1:4" ht="33" customHeight="1">
      <c r="A4" s="40"/>
      <c r="B4" s="40"/>
      <c r="C4" s="40"/>
      <c r="D4" s="40"/>
    </row>
    <row r="5" spans="1:4" ht="15.75">
      <c r="A5" s="41"/>
      <c r="B5" s="41"/>
      <c r="C5" s="41"/>
      <c r="D5" s="41"/>
    </row>
    <row r="6" spans="1:4" ht="15.75">
      <c r="A6" s="3"/>
      <c r="B6" s="3"/>
      <c r="C6" s="3"/>
      <c r="D6" s="3"/>
    </row>
    <row r="7" spans="1:4" ht="15.75">
      <c r="A7" s="3"/>
      <c r="B7" s="3"/>
      <c r="C7" s="3"/>
      <c r="D7" s="3"/>
    </row>
    <row r="8" spans="1:4" ht="15.75">
      <c r="A8" s="37" t="s">
        <v>0</v>
      </c>
      <c r="B8" s="37"/>
      <c r="C8" s="37"/>
      <c r="D8" s="37"/>
    </row>
    <row r="9" spans="1:4" ht="15.75">
      <c r="A9" s="34"/>
      <c r="B9" s="34"/>
      <c r="C9" s="34"/>
      <c r="D9" s="34"/>
    </row>
    <row r="10" spans="1:4" ht="15.75">
      <c r="A10" s="4"/>
      <c r="B10" s="4"/>
      <c r="C10" s="4"/>
      <c r="D10" s="4"/>
    </row>
    <row r="11" spans="1:4" ht="28.5" customHeight="1">
      <c r="A11" s="35" t="s">
        <v>1</v>
      </c>
      <c r="B11" s="35"/>
      <c r="C11" s="4" t="s">
        <v>2</v>
      </c>
      <c r="D11" s="4"/>
    </row>
    <row r="12" spans="1:4" ht="16.5" customHeight="1">
      <c r="A12" s="4" t="s">
        <v>2</v>
      </c>
      <c r="B12" s="4"/>
      <c r="C12" s="4" t="s">
        <v>2</v>
      </c>
      <c r="D12" s="4"/>
    </row>
    <row r="13" spans="1:4" ht="16.5" customHeight="1">
      <c r="A13" s="4" t="s">
        <v>3</v>
      </c>
      <c r="B13" s="4"/>
      <c r="C13" s="4" t="s">
        <v>4</v>
      </c>
      <c r="D13" s="4"/>
    </row>
    <row r="14" spans="1:4" ht="16.5" customHeight="1">
      <c r="A14" s="4" t="s">
        <v>2</v>
      </c>
      <c r="B14" s="4"/>
      <c r="C14" s="4" t="s">
        <v>2</v>
      </c>
      <c r="D14" s="4"/>
    </row>
    <row r="15" spans="1:4" ht="16.5" customHeight="1">
      <c r="A15" s="4" t="s">
        <v>2</v>
      </c>
      <c r="B15" s="4"/>
      <c r="C15" s="4" t="s">
        <v>2</v>
      </c>
      <c r="D15" s="4"/>
    </row>
    <row r="16" spans="1:4" ht="16.5" customHeight="1">
      <c r="A16" s="4" t="s">
        <v>2</v>
      </c>
      <c r="B16" s="4"/>
      <c r="C16" s="4" t="s">
        <v>2</v>
      </c>
      <c r="D16" s="4"/>
    </row>
    <row r="17" spans="1:4" ht="16.5" customHeight="1">
      <c r="A17" s="4" t="s">
        <v>5</v>
      </c>
      <c r="B17" s="4"/>
      <c r="C17" s="5"/>
      <c r="D17" s="4"/>
    </row>
    <row r="18" spans="1:4" ht="32.25" customHeight="1">
      <c r="A18" s="36" t="s">
        <v>6</v>
      </c>
      <c r="B18" s="36"/>
      <c r="C18" s="4"/>
      <c r="D18" s="4"/>
    </row>
    <row r="19" spans="1:4" ht="16.5" customHeight="1">
      <c r="A19" s="36" t="s">
        <v>7</v>
      </c>
      <c r="B19" s="36"/>
      <c r="C19" s="4"/>
      <c r="D19" s="4"/>
    </row>
    <row r="20" spans="1:4" ht="15.75">
      <c r="A20" s="4"/>
      <c r="B20" s="4"/>
      <c r="C20" s="4"/>
      <c r="D20" s="4"/>
    </row>
    <row r="21" spans="1:4" ht="15.75">
      <c r="A21" s="4"/>
      <c r="B21" s="4"/>
      <c r="C21" s="4"/>
      <c r="D21" s="4"/>
    </row>
    <row r="22" spans="1:4" ht="15.75">
      <c r="A22" s="6" t="s">
        <v>8</v>
      </c>
      <c r="B22" s="4"/>
      <c r="C22" s="4"/>
      <c r="D22" s="4"/>
    </row>
    <row r="23" spans="1:4" ht="15.75">
      <c r="A23" s="4" t="s">
        <v>9</v>
      </c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37" t="s">
        <v>10</v>
      </c>
      <c r="B25" s="37"/>
      <c r="C25" s="37"/>
      <c r="D25" s="37"/>
    </row>
    <row r="26" spans="1:4" ht="15.75">
      <c r="A26" s="7" t="s">
        <v>11</v>
      </c>
      <c r="B26" s="7"/>
      <c r="C26" s="8" t="s">
        <v>12</v>
      </c>
      <c r="D26" s="8" t="s">
        <v>13</v>
      </c>
    </row>
    <row r="27" spans="1:4" ht="15.75">
      <c r="A27" s="7" t="s">
        <v>14</v>
      </c>
      <c r="B27" s="7"/>
      <c r="C27" s="9">
        <f>'Passzív hálózat'!$G$33</f>
        <v>0</v>
      </c>
      <c r="D27" s="9">
        <f>'Passzív hálózat'!$H$33</f>
        <v>0</v>
      </c>
    </row>
    <row r="28" spans="1:4" ht="15.75">
      <c r="A28" s="7" t="s">
        <v>15</v>
      </c>
      <c r="B28" s="7"/>
      <c r="C28" s="9">
        <f>'Aktív hálózat'!$G$13</f>
        <v>0</v>
      </c>
      <c r="D28" s="9">
        <f>'Aktív hálózat'!$H$13</f>
        <v>0</v>
      </c>
    </row>
    <row r="29" spans="1:4" ht="15.75">
      <c r="A29" s="7" t="s">
        <v>16</v>
      </c>
      <c r="B29" s="7"/>
      <c r="C29" s="9">
        <f>ROUND(C27+C28,0)</f>
        <v>0</v>
      </c>
      <c r="D29" s="9">
        <f>ROUND(D27+D28,0)</f>
        <v>0</v>
      </c>
    </row>
    <row r="30" spans="1:4" ht="15.75">
      <c r="A30" s="4" t="s">
        <v>17</v>
      </c>
      <c r="B30" s="4"/>
      <c r="C30" s="38">
        <f>ROUND(C29+D29,0)</f>
        <v>0</v>
      </c>
      <c r="D30" s="38"/>
    </row>
    <row r="31" spans="1:4" ht="15.75">
      <c r="A31" s="7" t="s">
        <v>18</v>
      </c>
      <c r="B31" s="10">
        <v>0.27</v>
      </c>
      <c r="C31" s="31">
        <f>ROUND(C30*B31,0)</f>
        <v>0</v>
      </c>
      <c r="D31" s="31"/>
    </row>
    <row r="32" spans="1:4" ht="15.75">
      <c r="A32" s="7" t="s">
        <v>19</v>
      </c>
      <c r="B32" s="7"/>
      <c r="C32" s="32">
        <f>ROUND(C30+C31,0)</f>
        <v>0</v>
      </c>
      <c r="D32" s="32"/>
    </row>
    <row r="33" spans="1:4" ht="15.75">
      <c r="A33" s="4"/>
      <c r="B33" s="4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33" t="s">
        <v>20</v>
      </c>
      <c r="C36" s="33"/>
      <c r="D36" s="4"/>
    </row>
  </sheetData>
  <sheetProtection selectLockedCells="1" selectUnlockedCells="1"/>
  <mergeCells count="15">
    <mergeCell ref="A1:D1"/>
    <mergeCell ref="A2:D2"/>
    <mergeCell ref="A3:D3"/>
    <mergeCell ref="A4:D4"/>
    <mergeCell ref="A5:D5"/>
    <mergeCell ref="A8:D8"/>
    <mergeCell ref="C31:D31"/>
    <mergeCell ref="C32:D32"/>
    <mergeCell ref="B36:C36"/>
    <mergeCell ref="A9:D9"/>
    <mergeCell ref="A11:B11"/>
    <mergeCell ref="A18:B18"/>
    <mergeCell ref="A19:B19"/>
    <mergeCell ref="A25:D25"/>
    <mergeCell ref="C30:D30"/>
  </mergeCells>
  <printOptions/>
  <pageMargins left="1" right="1" top="1" bottom="1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zoomScalePageLayoutView="0" workbookViewId="0" topLeftCell="A16">
      <selection activeCell="F5" sqref="F5"/>
    </sheetView>
  </sheetViews>
  <sheetFormatPr defaultColWidth="9.00390625" defaultRowHeight="15"/>
  <cols>
    <col min="1" max="1" width="4.28125" style="11" customWidth="1"/>
    <col min="2" max="2" width="36.57421875" style="12" customWidth="1"/>
    <col min="3" max="3" width="6.57421875" style="13" customWidth="1"/>
    <col min="4" max="4" width="6.57421875" style="14" customWidth="1"/>
    <col min="5" max="6" width="8.140625" style="13" customWidth="1"/>
    <col min="7" max="8" width="10.140625" style="13" customWidth="1"/>
    <col min="9" max="9" width="15.57421875" style="14" customWidth="1"/>
    <col min="10" max="16384" width="9.00390625" style="14" customWidth="1"/>
  </cols>
  <sheetData>
    <row r="1" spans="1:9" s="17" customFormat="1" ht="31.5" customHeight="1">
      <c r="A1" s="15" t="s">
        <v>21</v>
      </c>
      <c r="B1" s="16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</row>
    <row r="2" spans="1:9" s="20" customFormat="1" ht="14.25" customHeight="1">
      <c r="A2" s="18"/>
      <c r="B2" s="42" t="s">
        <v>74</v>
      </c>
      <c r="C2" s="42"/>
      <c r="D2" s="42"/>
      <c r="E2" s="42"/>
      <c r="F2" s="42"/>
      <c r="G2" s="42"/>
      <c r="H2" s="42"/>
      <c r="I2" s="19"/>
    </row>
    <row r="3" spans="1:9" s="20" customFormat="1" ht="36.75" customHeight="1">
      <c r="A3" s="18">
        <v>1</v>
      </c>
      <c r="B3" s="21" t="s">
        <v>30</v>
      </c>
      <c r="C3" s="22">
        <v>20</v>
      </c>
      <c r="D3" s="19" t="s">
        <v>31</v>
      </c>
      <c r="E3" s="23">
        <v>0</v>
      </c>
      <c r="F3" s="23">
        <v>0</v>
      </c>
      <c r="G3" s="24">
        <f aca="true" t="shared" si="0" ref="G3:G11">ROUND(C3*E3,0)</f>
        <v>0</v>
      </c>
      <c r="H3" s="24">
        <f aca="true" t="shared" si="1" ref="H3:H11">ROUND(C3*F3,0)</f>
        <v>0</v>
      </c>
      <c r="I3" s="19"/>
    </row>
    <row r="4" spans="1:9" s="20" customFormat="1" ht="48.75" customHeight="1">
      <c r="A4" s="18">
        <f aca="true" t="shared" si="2" ref="A4:A11">1+A3</f>
        <v>2</v>
      </c>
      <c r="B4" s="21" t="s">
        <v>32</v>
      </c>
      <c r="C4" s="22">
        <f>(C8+C9)*25</f>
        <v>675</v>
      </c>
      <c r="D4" s="19" t="s">
        <v>33</v>
      </c>
      <c r="E4" s="23">
        <v>0</v>
      </c>
      <c r="F4" s="23">
        <v>0</v>
      </c>
      <c r="G4" s="24">
        <f t="shared" si="0"/>
        <v>0</v>
      </c>
      <c r="H4" s="24">
        <f t="shared" si="1"/>
        <v>0</v>
      </c>
      <c r="I4" s="19"/>
    </row>
    <row r="5" spans="1:9" s="20" customFormat="1" ht="51" customHeight="1">
      <c r="A5" s="18">
        <f t="shared" si="2"/>
        <v>3</v>
      </c>
      <c r="B5" s="21" t="s">
        <v>34</v>
      </c>
      <c r="C5" s="22">
        <v>12</v>
      </c>
      <c r="D5" s="19" t="s">
        <v>33</v>
      </c>
      <c r="E5" s="23">
        <v>0</v>
      </c>
      <c r="F5" s="23">
        <v>0</v>
      </c>
      <c r="G5" s="24">
        <f t="shared" si="0"/>
        <v>0</v>
      </c>
      <c r="H5" s="24">
        <f t="shared" si="1"/>
        <v>0</v>
      </c>
      <c r="I5" s="19"/>
    </row>
    <row r="6" spans="1:9" s="20" customFormat="1" ht="46.5" customHeight="1">
      <c r="A6" s="18">
        <f t="shared" si="2"/>
        <v>4</v>
      </c>
      <c r="B6" s="21" t="s">
        <v>35</v>
      </c>
      <c r="C6" s="22">
        <v>44</v>
      </c>
      <c r="D6" s="19" t="s">
        <v>33</v>
      </c>
      <c r="E6" s="23">
        <v>0</v>
      </c>
      <c r="F6" s="23">
        <v>0</v>
      </c>
      <c r="G6" s="24">
        <f t="shared" si="0"/>
        <v>0</v>
      </c>
      <c r="H6" s="24">
        <f t="shared" si="1"/>
        <v>0</v>
      </c>
      <c r="I6" s="19"/>
    </row>
    <row r="7" spans="1:9" s="20" customFormat="1" ht="51" customHeight="1">
      <c r="A7" s="18">
        <f t="shared" si="2"/>
        <v>5</v>
      </c>
      <c r="B7" s="21" t="s">
        <v>36</v>
      </c>
      <c r="C7" s="22">
        <f>(C10/2)*45</f>
        <v>2160</v>
      </c>
      <c r="D7" s="19" t="s">
        <v>33</v>
      </c>
      <c r="E7" s="23">
        <v>0</v>
      </c>
      <c r="F7" s="23">
        <v>0</v>
      </c>
      <c r="G7" s="24">
        <f t="shared" si="0"/>
        <v>0</v>
      </c>
      <c r="H7" s="24">
        <f t="shared" si="1"/>
        <v>0</v>
      </c>
      <c r="I7" s="19"/>
    </row>
    <row r="8" spans="1:9" s="20" customFormat="1" ht="38.25" customHeight="1">
      <c r="A8" s="18">
        <f t="shared" si="2"/>
        <v>6</v>
      </c>
      <c r="B8" s="21" t="s">
        <v>37</v>
      </c>
      <c r="C8" s="22">
        <v>20</v>
      </c>
      <c r="D8" s="19" t="s">
        <v>31</v>
      </c>
      <c r="E8" s="23">
        <v>0</v>
      </c>
      <c r="F8" s="23">
        <v>0</v>
      </c>
      <c r="G8" s="24">
        <f t="shared" si="0"/>
        <v>0</v>
      </c>
      <c r="H8" s="24">
        <f t="shared" si="1"/>
        <v>0</v>
      </c>
      <c r="I8" s="19"/>
    </row>
    <row r="9" spans="1:9" s="20" customFormat="1" ht="38.25" customHeight="1">
      <c r="A9" s="18">
        <f t="shared" si="2"/>
        <v>7</v>
      </c>
      <c r="B9" s="21" t="s">
        <v>38</v>
      </c>
      <c r="C9" s="22">
        <v>7</v>
      </c>
      <c r="D9" s="19" t="s">
        <v>31</v>
      </c>
      <c r="E9" s="23">
        <v>0</v>
      </c>
      <c r="F9" s="23">
        <v>0</v>
      </c>
      <c r="G9" s="24">
        <f t="shared" si="0"/>
        <v>0</v>
      </c>
      <c r="H9" s="24">
        <f t="shared" si="1"/>
        <v>0</v>
      </c>
      <c r="I9" s="19"/>
    </row>
    <row r="10" spans="1:9" s="20" customFormat="1" ht="17.25" customHeight="1">
      <c r="A10" s="18">
        <f t="shared" si="2"/>
        <v>8</v>
      </c>
      <c r="B10" s="21" t="s">
        <v>39</v>
      </c>
      <c r="C10" s="22">
        <f>(C8+C9-3)*4</f>
        <v>96</v>
      </c>
      <c r="D10" s="19" t="s">
        <v>40</v>
      </c>
      <c r="E10" s="23">
        <v>0</v>
      </c>
      <c r="F10" s="23">
        <v>0</v>
      </c>
      <c r="G10" s="24">
        <f t="shared" si="0"/>
        <v>0</v>
      </c>
      <c r="H10" s="24">
        <f t="shared" si="1"/>
        <v>0</v>
      </c>
      <c r="I10" s="19"/>
    </row>
    <row r="11" spans="1:9" s="20" customFormat="1" ht="59.25" customHeight="1">
      <c r="A11" s="18">
        <f t="shared" si="2"/>
        <v>9</v>
      </c>
      <c r="B11" s="21" t="s">
        <v>41</v>
      </c>
      <c r="C11" s="22">
        <f>C3</f>
        <v>20</v>
      </c>
      <c r="D11" s="19" t="s">
        <v>40</v>
      </c>
      <c r="E11" s="23">
        <v>0</v>
      </c>
      <c r="F11" s="23">
        <v>0</v>
      </c>
      <c r="G11" s="24">
        <f t="shared" si="0"/>
        <v>0</v>
      </c>
      <c r="H11" s="24">
        <f t="shared" si="1"/>
        <v>0</v>
      </c>
      <c r="I11" s="19"/>
    </row>
    <row r="12" spans="1:9" s="20" customFormat="1" ht="14.25" customHeight="1">
      <c r="A12" s="18"/>
      <c r="B12" s="42" t="s">
        <v>74</v>
      </c>
      <c r="C12" s="42"/>
      <c r="D12" s="42"/>
      <c r="E12" s="42"/>
      <c r="F12" s="42"/>
      <c r="G12" s="42"/>
      <c r="H12" s="42"/>
      <c r="I12" s="19"/>
    </row>
    <row r="13" spans="1:8" s="20" customFormat="1" ht="27.75" customHeight="1">
      <c r="A13" s="18">
        <f>A11+1</f>
        <v>10</v>
      </c>
      <c r="B13" s="21" t="s">
        <v>42</v>
      </c>
      <c r="C13" s="22">
        <v>1</v>
      </c>
      <c r="D13" s="20" t="s">
        <v>31</v>
      </c>
      <c r="E13" s="23">
        <v>0</v>
      </c>
      <c r="F13" s="23">
        <v>0</v>
      </c>
      <c r="G13" s="23">
        <f aca="true" t="shared" si="3" ref="G13:G25">ROUND(C13*E13,0)</f>
        <v>0</v>
      </c>
      <c r="H13" s="23">
        <f aca="true" t="shared" si="4" ref="H13:H25">ROUND(C13*F13,0)</f>
        <v>0</v>
      </c>
    </row>
    <row r="14" spans="1:8" s="20" customFormat="1" ht="27.75" customHeight="1">
      <c r="A14" s="18">
        <f aca="true" t="shared" si="5" ref="A14:A25">A13+1</f>
        <v>11</v>
      </c>
      <c r="B14" s="21" t="s">
        <v>43</v>
      </c>
      <c r="C14" s="22">
        <v>1</v>
      </c>
      <c r="D14" s="20" t="s">
        <v>31</v>
      </c>
      <c r="E14" s="23">
        <v>0</v>
      </c>
      <c r="F14" s="23">
        <v>0</v>
      </c>
      <c r="G14" s="23">
        <f t="shared" si="3"/>
        <v>0</v>
      </c>
      <c r="H14" s="23">
        <f t="shared" si="4"/>
        <v>0</v>
      </c>
    </row>
    <row r="15" spans="1:8" s="20" customFormat="1" ht="27.75" customHeight="1">
      <c r="A15" s="18">
        <f t="shared" si="5"/>
        <v>12</v>
      </c>
      <c r="B15" s="21" t="s">
        <v>44</v>
      </c>
      <c r="C15" s="22">
        <v>1</v>
      </c>
      <c r="D15" s="20" t="s">
        <v>31</v>
      </c>
      <c r="E15" s="23">
        <v>0</v>
      </c>
      <c r="F15" s="23">
        <v>0</v>
      </c>
      <c r="G15" s="23">
        <f t="shared" si="3"/>
        <v>0</v>
      </c>
      <c r="H15" s="23">
        <f t="shared" si="4"/>
        <v>0</v>
      </c>
    </row>
    <row r="16" spans="1:8" s="20" customFormat="1" ht="27.75" customHeight="1">
      <c r="A16" s="18">
        <f t="shared" si="5"/>
        <v>13</v>
      </c>
      <c r="B16" s="21" t="s">
        <v>45</v>
      </c>
      <c r="C16" s="22">
        <v>1</v>
      </c>
      <c r="D16" s="20" t="s">
        <v>31</v>
      </c>
      <c r="E16" s="23">
        <v>0</v>
      </c>
      <c r="F16" s="23">
        <v>0</v>
      </c>
      <c r="G16" s="23">
        <f t="shared" si="3"/>
        <v>0</v>
      </c>
      <c r="H16" s="23">
        <f t="shared" si="4"/>
        <v>0</v>
      </c>
    </row>
    <row r="17" spans="1:8" s="20" customFormat="1" ht="27.75" customHeight="1">
      <c r="A17" s="18">
        <f t="shared" si="5"/>
        <v>14</v>
      </c>
      <c r="B17" s="21" t="s">
        <v>46</v>
      </c>
      <c r="C17" s="22">
        <v>1</v>
      </c>
      <c r="D17" s="20" t="s">
        <v>40</v>
      </c>
      <c r="E17" s="23">
        <v>0</v>
      </c>
      <c r="F17" s="23">
        <v>0</v>
      </c>
      <c r="G17" s="23">
        <f t="shared" si="3"/>
        <v>0</v>
      </c>
      <c r="H17" s="23">
        <f t="shared" si="4"/>
        <v>0</v>
      </c>
    </row>
    <row r="18" spans="1:8" s="20" customFormat="1" ht="27.75" customHeight="1">
      <c r="A18" s="18">
        <f t="shared" si="5"/>
        <v>15</v>
      </c>
      <c r="B18" s="21" t="s">
        <v>47</v>
      </c>
      <c r="C18" s="22">
        <v>1</v>
      </c>
      <c r="D18" s="20" t="s">
        <v>40</v>
      </c>
      <c r="E18" s="23">
        <v>0</v>
      </c>
      <c r="F18" s="23">
        <v>0</v>
      </c>
      <c r="G18" s="23">
        <f t="shared" si="3"/>
        <v>0</v>
      </c>
      <c r="H18" s="23">
        <f t="shared" si="4"/>
        <v>0</v>
      </c>
    </row>
    <row r="19" spans="1:8" s="20" customFormat="1" ht="27.75" customHeight="1">
      <c r="A19" s="18">
        <f t="shared" si="5"/>
        <v>16</v>
      </c>
      <c r="B19" s="21" t="s">
        <v>48</v>
      </c>
      <c r="C19" s="22">
        <v>2</v>
      </c>
      <c r="D19" s="20" t="s">
        <v>40</v>
      </c>
      <c r="E19" s="23">
        <v>0</v>
      </c>
      <c r="F19" s="23">
        <v>0</v>
      </c>
      <c r="G19" s="23">
        <f t="shared" si="3"/>
        <v>0</v>
      </c>
      <c r="H19" s="23">
        <f t="shared" si="4"/>
        <v>0</v>
      </c>
    </row>
    <row r="20" spans="1:8" s="20" customFormat="1" ht="27.75" customHeight="1">
      <c r="A20" s="18">
        <f t="shared" si="5"/>
        <v>17</v>
      </c>
      <c r="B20" s="21" t="s">
        <v>49</v>
      </c>
      <c r="C20" s="22">
        <v>1</v>
      </c>
      <c r="D20" s="20" t="s">
        <v>40</v>
      </c>
      <c r="E20" s="23">
        <v>0</v>
      </c>
      <c r="F20" s="23">
        <v>0</v>
      </c>
      <c r="G20" s="23">
        <f t="shared" si="3"/>
        <v>0</v>
      </c>
      <c r="H20" s="23">
        <f t="shared" si="4"/>
        <v>0</v>
      </c>
    </row>
    <row r="21" spans="1:8" s="20" customFormat="1" ht="27.75" customHeight="1">
      <c r="A21" s="18">
        <f t="shared" si="5"/>
        <v>18</v>
      </c>
      <c r="B21" s="21" t="s">
        <v>50</v>
      </c>
      <c r="C21" s="22">
        <v>1</v>
      </c>
      <c r="D21" s="20" t="s">
        <v>40</v>
      </c>
      <c r="E21" s="23">
        <v>0</v>
      </c>
      <c r="F21" s="23">
        <v>0</v>
      </c>
      <c r="G21" s="23">
        <f t="shared" si="3"/>
        <v>0</v>
      </c>
      <c r="H21" s="23">
        <f t="shared" si="4"/>
        <v>0</v>
      </c>
    </row>
    <row r="22" spans="1:8" s="20" customFormat="1" ht="27.75" customHeight="1">
      <c r="A22" s="18">
        <f t="shared" si="5"/>
        <v>19</v>
      </c>
      <c r="B22" s="21" t="s">
        <v>51</v>
      </c>
      <c r="C22" s="22">
        <v>2</v>
      </c>
      <c r="D22" s="20" t="s">
        <v>40</v>
      </c>
      <c r="E22" s="23">
        <v>0</v>
      </c>
      <c r="F22" s="23">
        <v>0</v>
      </c>
      <c r="G22" s="23">
        <f t="shared" si="3"/>
        <v>0</v>
      </c>
      <c r="H22" s="23">
        <f t="shared" si="4"/>
        <v>0</v>
      </c>
    </row>
    <row r="23" spans="1:8" s="20" customFormat="1" ht="51" customHeight="1">
      <c r="A23" s="18">
        <f t="shared" si="5"/>
        <v>20</v>
      </c>
      <c r="B23" s="21" t="s">
        <v>52</v>
      </c>
      <c r="C23" s="22">
        <v>2</v>
      </c>
      <c r="D23" s="20" t="s">
        <v>40</v>
      </c>
      <c r="E23" s="23">
        <v>0</v>
      </c>
      <c r="F23" s="23">
        <v>0</v>
      </c>
      <c r="G23" s="23">
        <f t="shared" si="3"/>
        <v>0</v>
      </c>
      <c r="H23" s="23">
        <f t="shared" si="4"/>
        <v>0</v>
      </c>
    </row>
    <row r="24" spans="1:8" s="20" customFormat="1" ht="51" customHeight="1">
      <c r="A24" s="18">
        <f t="shared" si="5"/>
        <v>21</v>
      </c>
      <c r="B24" s="21" t="s">
        <v>53</v>
      </c>
      <c r="C24" s="22">
        <v>16</v>
      </c>
      <c r="D24" s="20" t="s">
        <v>40</v>
      </c>
      <c r="E24" s="23">
        <v>0</v>
      </c>
      <c r="F24" s="23">
        <v>0</v>
      </c>
      <c r="G24" s="23">
        <f t="shared" si="3"/>
        <v>0</v>
      </c>
      <c r="H24" s="23">
        <f t="shared" si="4"/>
        <v>0</v>
      </c>
    </row>
    <row r="25" spans="1:8" s="20" customFormat="1" ht="51" customHeight="1">
      <c r="A25" s="18">
        <f t="shared" si="5"/>
        <v>22</v>
      </c>
      <c r="B25" s="21" t="s">
        <v>54</v>
      </c>
      <c r="C25" s="22">
        <v>16</v>
      </c>
      <c r="D25" s="20" t="s">
        <v>40</v>
      </c>
      <c r="E25" s="25">
        <v>0</v>
      </c>
      <c r="F25" s="25">
        <v>0</v>
      </c>
      <c r="G25" s="25">
        <f t="shared" si="3"/>
        <v>0</v>
      </c>
      <c r="H25" s="25">
        <f t="shared" si="4"/>
        <v>0</v>
      </c>
    </row>
    <row r="26" spans="1:9" s="20" customFormat="1" ht="14.25" customHeight="1">
      <c r="A26" s="18"/>
      <c r="B26" s="42" t="s">
        <v>55</v>
      </c>
      <c r="C26" s="42"/>
      <c r="D26" s="42"/>
      <c r="E26" s="42"/>
      <c r="F26" s="42"/>
      <c r="G26" s="42"/>
      <c r="H26" s="42"/>
      <c r="I26" s="19"/>
    </row>
    <row r="27" spans="1:9" s="20" customFormat="1" ht="42" customHeight="1">
      <c r="A27" s="18">
        <f>A25+1</f>
        <v>23</v>
      </c>
      <c r="B27" s="21" t="s">
        <v>56</v>
      </c>
      <c r="C27" s="22">
        <v>8</v>
      </c>
      <c r="D27" s="19" t="s">
        <v>33</v>
      </c>
      <c r="E27" s="24">
        <v>0</v>
      </c>
      <c r="F27" s="24">
        <v>0</v>
      </c>
      <c r="G27" s="24">
        <f>ROUND(C27*E27,0)</f>
        <v>0</v>
      </c>
      <c r="H27" s="24">
        <f>ROUND(C27*F27,0)</f>
        <v>0</v>
      </c>
      <c r="I27" s="19"/>
    </row>
    <row r="28" spans="1:9" s="20" customFormat="1" ht="63.75">
      <c r="A28" s="18">
        <f>1+A27</f>
        <v>24</v>
      </c>
      <c r="B28" s="21" t="s">
        <v>57</v>
      </c>
      <c r="C28" s="22">
        <v>10</v>
      </c>
      <c r="D28" s="19" t="s">
        <v>33</v>
      </c>
      <c r="E28" s="24">
        <v>0</v>
      </c>
      <c r="F28" s="24">
        <v>0</v>
      </c>
      <c r="G28" s="24">
        <f>ROUND(C28*E28,0)</f>
        <v>0</v>
      </c>
      <c r="H28" s="24">
        <f>ROUND(C28*F28,0)</f>
        <v>0</v>
      </c>
      <c r="I28" s="19"/>
    </row>
    <row r="29" spans="1:9" s="20" customFormat="1" ht="25.5">
      <c r="A29" s="18">
        <f>1+A28</f>
        <v>25</v>
      </c>
      <c r="B29" s="21" t="s">
        <v>58</v>
      </c>
      <c r="C29" s="22">
        <v>1</v>
      </c>
      <c r="D29" s="19" t="s">
        <v>31</v>
      </c>
      <c r="E29" s="24">
        <v>0</v>
      </c>
      <c r="F29" s="24">
        <v>0</v>
      </c>
      <c r="G29" s="24">
        <f>ROUND(C29*E29,0)</f>
        <v>0</v>
      </c>
      <c r="H29" s="24">
        <f>ROUND(C29*F29,0)</f>
        <v>0</v>
      </c>
      <c r="I29" s="19"/>
    </row>
    <row r="30" spans="1:9" s="20" customFormat="1" ht="14.25" customHeight="1">
      <c r="A30" s="18"/>
      <c r="B30" s="42" t="s">
        <v>59</v>
      </c>
      <c r="C30" s="42"/>
      <c r="D30" s="42"/>
      <c r="E30" s="42"/>
      <c r="F30" s="42"/>
      <c r="G30" s="42"/>
      <c r="H30" s="42"/>
      <c r="I30" s="19"/>
    </row>
    <row r="31" spans="1:9" s="20" customFormat="1" ht="42" customHeight="1">
      <c r="A31" s="18">
        <f>A29+1</f>
        <v>26</v>
      </c>
      <c r="B31" s="21" t="s">
        <v>60</v>
      </c>
      <c r="C31" s="22">
        <f>C10/2</f>
        <v>48</v>
      </c>
      <c r="D31" s="19" t="s">
        <v>40</v>
      </c>
      <c r="E31" s="23">
        <v>0</v>
      </c>
      <c r="F31" s="23">
        <v>0</v>
      </c>
      <c r="G31" s="24">
        <f>ROUND(C31*E31,0)</f>
        <v>0</v>
      </c>
      <c r="H31" s="24">
        <f>ROUND(C31*F31,0)</f>
        <v>0</v>
      </c>
      <c r="I31" s="19"/>
    </row>
    <row r="32" spans="1:9" s="20" customFormat="1" ht="33.75" customHeight="1">
      <c r="A32" s="18">
        <f>1+A31</f>
        <v>27</v>
      </c>
      <c r="B32" s="21" t="s">
        <v>61</v>
      </c>
      <c r="C32" s="22">
        <v>1</v>
      </c>
      <c r="D32" s="19" t="s">
        <v>31</v>
      </c>
      <c r="E32" s="23">
        <v>0</v>
      </c>
      <c r="F32" s="23">
        <v>0</v>
      </c>
      <c r="G32" s="24">
        <f>ROUND(C32*E32,0)</f>
        <v>0</v>
      </c>
      <c r="H32" s="24">
        <f>ROUND(C32*F32,0)</f>
        <v>0</v>
      </c>
      <c r="I32" s="19"/>
    </row>
    <row r="33" spans="1:9" s="29" customFormat="1" ht="12.75">
      <c r="A33" s="15"/>
      <c r="B33" s="16" t="s">
        <v>62</v>
      </c>
      <c r="C33" s="26"/>
      <c r="D33" s="16"/>
      <c r="E33" s="27"/>
      <c r="F33" s="27"/>
      <c r="G33" s="28">
        <f>ROUND(SUM(G2:G32),0)</f>
        <v>0</v>
      </c>
      <c r="H33" s="28">
        <f>ROUND(SUM(H2:H32),0)</f>
        <v>0</v>
      </c>
      <c r="I33" s="16"/>
    </row>
  </sheetData>
  <sheetProtection selectLockedCells="1" selectUnlockedCells="1"/>
  <mergeCells count="4">
    <mergeCell ref="B2:H2"/>
    <mergeCell ref="B12:H12"/>
    <mergeCell ref="B26:H26"/>
    <mergeCell ref="B30:H30"/>
  </mergeCells>
  <printOptions gridLines="1" horizontalCentered="1"/>
  <pageMargins left="0.5902777777777778" right="0.27569444444444446" top="0.6930555555555555" bottom="0.6944444444444444" header="0.4166666666666667" footer="0.5118055555555555"/>
  <pageSetup firstPageNumber="1" useFirstPageNumber="1" fitToHeight="3" fitToWidth="1" horizontalDpi="300" verticalDpi="300" orientation="portrait" paperSize="9" scale="88" r:id="rId1"/>
  <headerFooter alignWithMargins="0">
    <oddHeader>&amp;C&amp;"Arial,Normál"&amp;10&amp;A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5"/>
  <cols>
    <col min="1" max="1" width="4.28125" style="11" customWidth="1"/>
    <col min="2" max="2" width="36.57421875" style="14" customWidth="1"/>
    <col min="3" max="3" width="6.57421875" style="13" customWidth="1"/>
    <col min="4" max="4" width="6.57421875" style="14" customWidth="1"/>
    <col min="5" max="5" width="12.8515625" style="13" customWidth="1"/>
    <col min="6" max="6" width="10.421875" style="13" customWidth="1"/>
    <col min="7" max="7" width="10.8515625" style="13" customWidth="1"/>
    <col min="8" max="8" width="11.421875" style="13" customWidth="1"/>
    <col min="9" max="9" width="15.57421875" style="14" customWidth="1"/>
    <col min="10" max="16384" width="9.00390625" style="14" customWidth="1"/>
  </cols>
  <sheetData>
    <row r="1" spans="1:9" s="17" customFormat="1" ht="31.5" customHeight="1">
      <c r="A1" s="15" t="s">
        <v>21</v>
      </c>
      <c r="B1" s="16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</row>
    <row r="2" spans="1:9" s="20" customFormat="1" ht="60.75" customHeight="1">
      <c r="A2" s="18">
        <v>1</v>
      </c>
      <c r="B2" s="21" t="s">
        <v>63</v>
      </c>
      <c r="C2" s="22">
        <v>1</v>
      </c>
      <c r="D2" s="19" t="s">
        <v>40</v>
      </c>
      <c r="E2" s="24">
        <v>0</v>
      </c>
      <c r="F2" s="24">
        <v>0</v>
      </c>
      <c r="G2" s="24">
        <f aca="true" t="shared" si="0" ref="G2:G12">ROUND(C2*E2,0)</f>
        <v>0</v>
      </c>
      <c r="H2" s="24">
        <f aca="true" t="shared" si="1" ref="H2:H12">ROUND(C2*F2,0)</f>
        <v>0</v>
      </c>
      <c r="I2" s="19"/>
    </row>
    <row r="3" spans="1:9" s="20" customFormat="1" ht="51" customHeight="1">
      <c r="A3" s="18">
        <f aca="true" t="shared" si="2" ref="A3:A9">A2+1</f>
        <v>2</v>
      </c>
      <c r="B3" s="21" t="s">
        <v>64</v>
      </c>
      <c r="C3" s="22">
        <v>6</v>
      </c>
      <c r="D3" s="19" t="s">
        <v>40</v>
      </c>
      <c r="E3" s="24">
        <v>0</v>
      </c>
      <c r="F3" s="24">
        <v>0</v>
      </c>
      <c r="G3" s="24">
        <f t="shared" si="0"/>
        <v>0</v>
      </c>
      <c r="H3" s="24">
        <f t="shared" si="1"/>
        <v>0</v>
      </c>
      <c r="I3" s="19"/>
    </row>
    <row r="4" spans="1:9" s="20" customFormat="1" ht="89.25">
      <c r="A4" s="18">
        <f t="shared" si="2"/>
        <v>3</v>
      </c>
      <c r="B4" s="21" t="s">
        <v>65</v>
      </c>
      <c r="C4" s="22">
        <v>1</v>
      </c>
      <c r="D4" s="19" t="s">
        <v>66</v>
      </c>
      <c r="E4" s="24">
        <v>0</v>
      </c>
      <c r="F4" s="24">
        <v>0</v>
      </c>
      <c r="G4" s="24">
        <f t="shared" si="0"/>
        <v>0</v>
      </c>
      <c r="H4" s="24">
        <f t="shared" si="1"/>
        <v>0</v>
      </c>
      <c r="I4" s="19"/>
    </row>
    <row r="5" spans="1:9" s="20" customFormat="1" ht="63.75">
      <c r="A5" s="18">
        <f t="shared" si="2"/>
        <v>4</v>
      </c>
      <c r="B5" s="21" t="s">
        <v>67</v>
      </c>
      <c r="C5" s="22">
        <v>1</v>
      </c>
      <c r="D5" s="19" t="s">
        <v>66</v>
      </c>
      <c r="E5" s="24">
        <v>0</v>
      </c>
      <c r="F5" s="24">
        <v>0</v>
      </c>
      <c r="G5" s="24">
        <f t="shared" si="0"/>
        <v>0</v>
      </c>
      <c r="H5" s="24">
        <f t="shared" si="1"/>
        <v>0</v>
      </c>
      <c r="I5" s="19"/>
    </row>
    <row r="6" spans="1:9" s="20" customFormat="1" ht="25.5">
      <c r="A6" s="18">
        <f t="shared" si="2"/>
        <v>5</v>
      </c>
      <c r="B6" s="21" t="s">
        <v>68</v>
      </c>
      <c r="C6" s="22">
        <v>4</v>
      </c>
      <c r="D6" s="19" t="s">
        <v>66</v>
      </c>
      <c r="E6" s="24">
        <v>0</v>
      </c>
      <c r="F6" s="24">
        <v>0</v>
      </c>
      <c r="G6" s="24">
        <f t="shared" si="0"/>
        <v>0</v>
      </c>
      <c r="H6" s="24">
        <f t="shared" si="1"/>
        <v>0</v>
      </c>
      <c r="I6" s="19"/>
    </row>
    <row r="7" spans="1:9" s="20" customFormat="1" ht="51" customHeight="1">
      <c r="A7" s="18">
        <f t="shared" si="2"/>
        <v>6</v>
      </c>
      <c r="B7" s="21" t="s">
        <v>64</v>
      </c>
      <c r="C7" s="22">
        <v>6</v>
      </c>
      <c r="D7" s="19" t="s">
        <v>40</v>
      </c>
      <c r="E7" s="24">
        <v>0</v>
      </c>
      <c r="F7" s="24">
        <v>0</v>
      </c>
      <c r="G7" s="24">
        <f t="shared" si="0"/>
        <v>0</v>
      </c>
      <c r="H7" s="24">
        <f t="shared" si="1"/>
        <v>0</v>
      </c>
      <c r="I7" s="19"/>
    </row>
    <row r="8" spans="1:9" s="20" customFormat="1" ht="51" customHeight="1">
      <c r="A8" s="18">
        <f t="shared" si="2"/>
        <v>7</v>
      </c>
      <c r="B8" s="21" t="s">
        <v>69</v>
      </c>
      <c r="C8" s="22">
        <v>1</v>
      </c>
      <c r="D8" s="19" t="s">
        <v>40</v>
      </c>
      <c r="E8" s="24">
        <v>0</v>
      </c>
      <c r="F8" s="24">
        <v>0</v>
      </c>
      <c r="G8" s="24">
        <f t="shared" si="0"/>
        <v>0</v>
      </c>
      <c r="H8" s="24">
        <f t="shared" si="1"/>
        <v>0</v>
      </c>
      <c r="I8" s="19"/>
    </row>
    <row r="9" spans="1:9" s="20" customFormat="1" ht="27.75" customHeight="1">
      <c r="A9" s="18">
        <f t="shared" si="2"/>
        <v>8</v>
      </c>
      <c r="B9" s="21" t="s">
        <v>70</v>
      </c>
      <c r="C9" s="22">
        <v>1</v>
      </c>
      <c r="D9" s="19" t="s">
        <v>31</v>
      </c>
      <c r="E9" s="24">
        <v>0</v>
      </c>
      <c r="F9" s="24">
        <v>0</v>
      </c>
      <c r="G9" s="24">
        <f t="shared" si="0"/>
        <v>0</v>
      </c>
      <c r="H9" s="24">
        <f t="shared" si="1"/>
        <v>0</v>
      </c>
      <c r="I9" s="19"/>
    </row>
    <row r="10" spans="1:9" s="20" customFormat="1" ht="27.75" customHeight="1">
      <c r="A10" s="18">
        <f>1+A9</f>
        <v>9</v>
      </c>
      <c r="B10" s="21" t="s">
        <v>71</v>
      </c>
      <c r="C10" s="22">
        <v>1</v>
      </c>
      <c r="D10" s="19" t="s">
        <v>31</v>
      </c>
      <c r="E10" s="24">
        <v>0</v>
      </c>
      <c r="F10" s="24">
        <v>0</v>
      </c>
      <c r="G10" s="24">
        <f t="shared" si="0"/>
        <v>0</v>
      </c>
      <c r="H10" s="24">
        <f t="shared" si="1"/>
        <v>0</v>
      </c>
      <c r="I10" s="19"/>
    </row>
    <row r="11" spans="1:9" s="20" customFormat="1" ht="27.75" customHeight="1">
      <c r="A11" s="18">
        <f>1+A10</f>
        <v>10</v>
      </c>
      <c r="B11" s="21" t="s">
        <v>72</v>
      </c>
      <c r="C11" s="22">
        <v>1</v>
      </c>
      <c r="D11" s="19" t="s">
        <v>31</v>
      </c>
      <c r="E11" s="24">
        <v>0</v>
      </c>
      <c r="F11" s="24">
        <v>0</v>
      </c>
      <c r="G11" s="24">
        <f t="shared" si="0"/>
        <v>0</v>
      </c>
      <c r="H11" s="24">
        <f t="shared" si="1"/>
        <v>0</v>
      </c>
      <c r="I11" s="30"/>
    </row>
    <row r="12" spans="1:9" s="20" customFormat="1" ht="27.75" customHeight="1">
      <c r="A12" s="18">
        <f>1+A11</f>
        <v>11</v>
      </c>
      <c r="B12" s="21" t="s">
        <v>73</v>
      </c>
      <c r="C12" s="22">
        <v>1</v>
      </c>
      <c r="D12" s="19" t="s">
        <v>31</v>
      </c>
      <c r="E12" s="24">
        <v>0</v>
      </c>
      <c r="F12" s="24">
        <v>0</v>
      </c>
      <c r="G12" s="24">
        <f t="shared" si="0"/>
        <v>0</v>
      </c>
      <c r="H12" s="24">
        <f t="shared" si="1"/>
        <v>0</v>
      </c>
      <c r="I12" s="19"/>
    </row>
    <row r="13" spans="1:9" s="29" customFormat="1" ht="12.75">
      <c r="A13" s="15"/>
      <c r="B13" s="16" t="s">
        <v>62</v>
      </c>
      <c r="C13" s="26"/>
      <c r="D13" s="16"/>
      <c r="E13" s="27"/>
      <c r="F13" s="27"/>
      <c r="G13" s="28">
        <f>ROUND(SUM(G2:G12),0)</f>
        <v>0</v>
      </c>
      <c r="H13" s="28">
        <f>ROUND(SUM(H2:H12),0)</f>
        <v>0</v>
      </c>
      <c r="I13" s="16"/>
    </row>
  </sheetData>
  <sheetProtection selectLockedCells="1" selectUnlockedCells="1"/>
  <printOptions gridLines="1" horizontalCentered="1"/>
  <pageMargins left="0.27569444444444446" right="0.27569444444444446" top="0.6930555555555555" bottom="0.6944444444444444" header="0.4166666666666667" footer="0.5118055555555555"/>
  <pageSetup fitToHeight="1" fitToWidth="1" horizontalDpi="300" verticalDpi="300" orientation="portrait" paperSize="9" scale="87" r:id="rId1"/>
  <headerFooter alignWithMargins="0">
    <oddHeader>&amp;C&amp;"Arial,Normál"&amp;10&amp;A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dcterms:modified xsi:type="dcterms:W3CDTF">2018-04-12T11:43:26Z</dcterms:modified>
  <cp:category/>
  <cp:version/>
  <cp:contentType/>
  <cp:contentStatus/>
</cp:coreProperties>
</file>