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Ibolya\Desktop\KÖLTSÉGVET_belenyúlva_04055\ÁRNÉLKÜLI_kvtg_ŐZIKE\"/>
    </mc:Choice>
  </mc:AlternateContent>
  <xr:revisionPtr revIDLastSave="0" documentId="12_ncr:500000_{C1B26A31-D140-471E-A534-F35ADAFEAAF2}" xr6:coauthVersionLast="31" xr6:coauthVersionMax="31" xr10:uidLastSave="{00000000-0000-0000-0000-000000000000}"/>
  <bookViews>
    <workbookView xWindow="0" yWindow="0" windowWidth="15348" windowHeight="7308" xr2:uid="{00000000-000D-0000-FFFF-FFFF00000000}"/>
  </bookViews>
  <sheets>
    <sheet name="Záradék" sheetId="4" r:id="rId1"/>
    <sheet name="Összesítő" sheetId="3" r:id="rId2"/>
    <sheet name="Falazás és egyéb kőművesmunka" sheetId="2" r:id="rId3"/>
    <sheet name="Elektromosenergia-ellátás, vill" sheetId="1" r:id="rId4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I56" i="1"/>
  <c r="H56" i="1"/>
  <c r="I51" i="1"/>
  <c r="H51" i="1"/>
  <c r="H65" i="1"/>
  <c r="I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5" i="1"/>
  <c r="H55" i="1"/>
  <c r="I54" i="1"/>
  <c r="H54" i="1"/>
  <c r="I53" i="1"/>
  <c r="H53" i="1"/>
  <c r="I52" i="1"/>
  <c r="H52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I6" i="2"/>
  <c r="H6" i="2"/>
  <c r="I5" i="2"/>
  <c r="H5" i="2"/>
  <c r="I4" i="2"/>
  <c r="H4" i="2"/>
  <c r="H7" i="2" s="1"/>
  <c r="B2" i="3" s="1"/>
  <c r="I2" i="2"/>
  <c r="H2" i="2"/>
  <c r="I67" i="1" l="1"/>
  <c r="C3" i="3" s="1"/>
  <c r="D24" i="4" s="1"/>
  <c r="D25" i="4" s="1"/>
  <c r="I7" i="2"/>
  <c r="C2" i="3" s="1"/>
  <c r="H67" i="1"/>
  <c r="B3" i="3" s="1"/>
  <c r="C24" i="4" s="1"/>
  <c r="C25" i="4" s="1"/>
  <c r="C4" i="3"/>
  <c r="B4" i="3" l="1"/>
  <c r="C26" i="4"/>
  <c r="C27" i="4" s="1"/>
  <c r="C28" i="4" s="1"/>
</calcChain>
</file>

<file path=xl/sharedStrings.xml><?xml version="1.0" encoding="utf-8"?>
<sst xmlns="http://schemas.openxmlformats.org/spreadsheetml/2006/main" count="256" uniqueCount="176">
  <si>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</si>
  <si>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</si>
  <si>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</si>
  <si>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</si>
  <si>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</si>
  <si>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</si>
  <si>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</si>
  <si>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Anyag egységár</t>
  </si>
  <si>
    <t>Díj egységre</t>
  </si>
  <si>
    <t>Anyag összesen</t>
  </si>
  <si>
    <t>Díj összesen</t>
  </si>
  <si>
    <t>330630094836</t>
  </si>
  <si>
    <t>m</t>
  </si>
  <si>
    <t>330630094841</t>
  </si>
  <si>
    <t>330630095056</t>
  </si>
  <si>
    <t>db</t>
  </si>
  <si>
    <t>Fészekfúrás elektromos dobozok részére, P2 pórusbeton falazatban, Ø: 65 mm</t>
  </si>
  <si>
    <t>33-091-21.1.1-2110002</t>
  </si>
  <si>
    <t>fm</t>
  </si>
  <si>
    <t>Horonyvésés helyreállítása vakoló habaccsal M 1 (Hf10-mc) falazó, cementes mészhabarcs</t>
  </si>
  <si>
    <t>Munkanem összesen:</t>
  </si>
  <si>
    <r>
      <t>Horonyvésés, téglafalban, 8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</t>
    </r>
  </si>
  <si>
    <r>
      <t>Horonyvésés, téglafalban, 8,01-16,00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 között</t>
    </r>
  </si>
  <si>
    <t>Falazás és egyéb kőművesmunka</t>
  </si>
  <si>
    <t>710000695684</t>
  </si>
  <si>
    <t>Vezetékek, kábelek és szerelvények bontása; védőcső leszerelése műanyag csőből, falhoronyból</t>
  </si>
  <si>
    <t>710000695706</t>
  </si>
  <si>
    <t>Vezetékek, kábelek és szerelvények bontása; védőcső leszerelése műanyag csőből, tartószerkezetről</t>
  </si>
  <si>
    <t>710000695832</t>
  </si>
  <si>
    <t>Vezetékek, kábelek és szerelvények bontása; vörösréz vagy alumínium vezeték leszerelése védőcsőből kihúzva, 10 mm2-ig</t>
  </si>
  <si>
    <t>710000695982</t>
  </si>
  <si>
    <t>Vezetékek, kábelek és szerelvények bontása; süllyesztett tartozékok bontása, fa vagy fémszekrények, 300x300x80 mm méret felett</t>
  </si>
  <si>
    <t>710000695672</t>
  </si>
  <si>
    <t>Vezetékek, kábelek és szerelvények bontása; áramköri elosztók, fogyasztásmérő szekrények</t>
  </si>
  <si>
    <t>710000695711</t>
  </si>
  <si>
    <t>Vezetékek, kábelek és szerelvények bontása; ipari kapcsolók, ipari csatlakozók leszerelése</t>
  </si>
  <si>
    <t>710000695735</t>
  </si>
  <si>
    <t>Vezetékek, kábelek és szerelvények bontása; mindennemű fényforrás és lámpatest leszerelése</t>
  </si>
  <si>
    <t>710000695752</t>
  </si>
  <si>
    <t>Vezetékek, kábelek és szerelvények bontása; biztosító, elosztótáblák (tokozott is), jelzőberendezések leszerelése</t>
  </si>
  <si>
    <t>710000696081</t>
  </si>
  <si>
    <t>Hőkészülékek leszerelése, tűzhelyek, sütők</t>
  </si>
  <si>
    <t>710000696115</t>
  </si>
  <si>
    <t>Egyéb leszerelések, földkábel tartozékok leszerelése (végelzárók, összekötők, elágazók)</t>
  </si>
  <si>
    <t>710000696173</t>
  </si>
  <si>
    <t>Egyéb leszerelések, mérőhely megszüntetése</t>
  </si>
  <si>
    <t>710010697020</t>
  </si>
  <si>
    <t>Merev, simafalú műanyag védőcső elhelyezése, elágazó dobozokkal, előre elkészített tartószerkezetre szerelve,  kemény műanyag gégecsőből, Névleges méret: 9-25 mm HYDRO-THERM beltéri műanyag gégecső 20 mm, Kód: GPVC 20</t>
  </si>
  <si>
    <t>710011697550</t>
  </si>
  <si>
    <t>Merev, simafalú műanyag védőcső elhelyezése, elágazó dobozokkal, előre elkészített tartószerkezetre szerelve,  kemény műanyag gégecsőből, Névleges méret: 9-25 mm HYDRO-THERM beltéri műanyag gégecső, szürke, 25 mm, Kód: GPVC25O</t>
  </si>
  <si>
    <t>710010697124</t>
  </si>
  <si>
    <t>Merev, simafalú műanyag védőcső elhelyezése, elágazó dobozokkal, előre elkészített tartószerkezetre szerelve,  kemény műanyag gégecsőből, Névleges méret: 9-25 mm KOPOS flexibilis védőcső, átmérő 16 mm, Cikkszám: 2316 H100</t>
  </si>
  <si>
    <t>710012733301</t>
  </si>
  <si>
    <t>Flexibilis halogénmentes védőcső elhelyezése tartószerkezetre idomok nélkül, Külső átmérő 20-29 mm KOPOS Monoflex halogénmentes flexibilis védőcső, D25, Cikkszám: 1425HFPP F50</t>
  </si>
  <si>
    <t>710010699003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</si>
  <si>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KAISER szerelvénydoboz üreges falba, ömlesztett kiszerelés, D68 mm, R: 9063-31</t>
  </si>
  <si>
    <t>710012449120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</si>
  <si>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LEGRAND elágazódoboz 160 D 160x105x40mm, fedéllel (Kat.szám:089373)</t>
  </si>
  <si>
    <t>710012450256</t>
  </si>
  <si>
    <t>Műanyag vezetékcsatorna, padlószegélycsatorna elhelyezése előre elkészített tartószerkezetre szerelve, idomdarabok nélkül, szélesség: 40 mm-ig LEGRAND DLP mini csatorna 32x20 mm, fedéllel, válaszfal nélkül (Kat.szám:030017)</t>
  </si>
  <si>
    <t>710012450290</t>
  </si>
  <si>
    <t>Műanyag vezetékcsatorna, padlószegélycsatorna elhelyezése előre elkészített tartószerkezetre szerelve, idomdarabok nélkül, szélesség: 40 mm-ig LEGRAND DLP mini csatorna 40x20 mm, fedéllel, válaszfal nélkül (Kat.szám:030027)</t>
  </si>
  <si>
    <t>710011266061</t>
  </si>
  <si>
    <t>Műanyag padlófeletti csatorna elhelyezése előre elkészített tartószerkezetre szerelve, idomdarabokkal, szélesség: 40 mm felett Műanyag padlófeletti csatorna, 60x40 mm</t>
  </si>
  <si>
    <t>710011266073</t>
  </si>
  <si>
    <t>Műanyag padlófeletti csatorna elhelyezése előre elkészített tartószerkezetre szerelve, idomdarabokkal, szélesség: 40 mm felett Műanyag padlófeletti csatorna, 60x60 mm</t>
  </si>
  <si>
    <t>710020716612</t>
  </si>
  <si>
    <t>71-002-1.3-0213010</t>
  </si>
  <si>
    <t>710022736644</t>
  </si>
  <si>
    <t>71-002-17.1-0339189</t>
  </si>
  <si>
    <t>71-002-17.1-0339233</t>
  </si>
  <si>
    <t>710020717721</t>
  </si>
  <si>
    <t>710020717733</t>
  </si>
  <si>
    <t>710020717774</t>
  </si>
  <si>
    <t>710020717883</t>
  </si>
  <si>
    <t>710020717963</t>
  </si>
  <si>
    <t>71-002-71.2.1-0330010</t>
  </si>
  <si>
    <t>710020725213</t>
  </si>
  <si>
    <t>71-005-1.1.1.4-0570131</t>
  </si>
  <si>
    <t>Komplett világítási  és telekommunikációs szerelvények, Fali kapcsolók elhelyezése, süllyesztve, 10A kétáramkörös (csillár) kapcsolók Schneider Electric ASFORA Kettős nyomó, rugós bekötés, fehér, 10AX, 250 V~, kompletten, kerettel, Csz.: EPH1100121</t>
  </si>
  <si>
    <t>710050734783</t>
  </si>
  <si>
    <t>Komplett világítási  és telekommunikációs szerelvények, Fali kapcsolók elhelyezése, előre elkészített tartószerkezetre, falon kívüli, 10A kétpólusú kapcsoló vízmentes IP 44, IP 55 BERKER AQUATEC kapcsoló, kétpólusú, IP44, Cikkszám: B00307205</t>
  </si>
  <si>
    <t>710053636971</t>
  </si>
  <si>
    <t>Komplett világítási  és telekommunikációs szerelvények, Fali kapcsolók elhelyezése, előre elkészített tartószerkezetre, falon kívüli, 10A kétpólusú kapcsoló vízmentes IP 44, IP 55 LEGRAND Forix IP44 falon kívüli kétpólusú kapcsoló 10 AX - 250 V~ fehér (Kat.szám:782366)</t>
  </si>
  <si>
    <t>710052458905</t>
  </si>
  <si>
    <t>Komplett világítási  és telekommunikációs szerelvények, Csatlakozóaljzat elhelyezése, süllyesztve, 16A, földelt, egyes csatlakozóaljzat (2P+F) LEGRAND Valena 2P+F csatlakozóaljzat kiemelővel fehér (Kat.szám:774394)</t>
  </si>
  <si>
    <t>71-005-1.11.1.1.1-0570241</t>
  </si>
  <si>
    <t>Komplett világítási  és telekommunikációs szerelvények, Csatlakozóaljzat elhelyezése, süllyesztve, 16A, földelt, egyes csatlakozóaljzat (2P+F) Schneider Electric ASFORA 2P+F aljzat, gyermekvédelemmel, csapfedeles - IP44, fehér, 16A, 250 V~, kompletten, kerettel, Csz.: EPH3100321</t>
  </si>
  <si>
    <t>710053636363</t>
  </si>
  <si>
    <t>Komplett világítási  és telekommunikációs szerelvények, Csatlakozóaljzat elhelyezése, előre elkészített tartószerkezetre, falon kívül, 16A, földelt, egyes csatlakozóaljzat (2P+F) LEGRAND Forix IP44 fk 2P+F földelt csatlakozóaljzat, 16A, csapófedéllel, gyv, fehér (Kat.szám:782373)</t>
  </si>
  <si>
    <t>710053636460</t>
  </si>
  <si>
    <t>Komplett világítási  és telekommunikációs szerelvények, Csatlakozóaljzat elhelyezése, előre elkészített tartószerkezetre, falon kívül, 16A, kombináció (előszerelt munkaállomás) LEGRAND Forix IP20 falon kívüli 4-es sorolású munkaállomás fehér (Kat.szám:782494)</t>
  </si>
  <si>
    <t>710070772794</t>
  </si>
  <si>
    <t>Szakaszoló kapcsoló (főkapcsoló) elhelyezése, IP 65 védettségű előlappal, műanyag tokozással, háromsarkú, 64A-ig GANZ KK GK20  T103/75 KL 1 tokozott szakaszolókapcsoló, 3 sarkú</t>
  </si>
  <si>
    <t>710070774971</t>
  </si>
  <si>
    <t>710070774983</t>
  </si>
  <si>
    <t>710070775024</t>
  </si>
  <si>
    <t>71-009-1.3.5-0633930</t>
  </si>
  <si>
    <t>710103748980</t>
  </si>
  <si>
    <t>Felületre szerelt lámpatest elhelyezése előre elkészített tartószerkezetre, zárt, LED-es kivitelben V-TAC (HOLUX) VT-1422 RD; 22W / 1980lm mennyezeti LED-es lámpatest, melegfehér (3000K), átm: 235mm, működtetővel Csz:4817</t>
  </si>
  <si>
    <t>710102532040</t>
  </si>
  <si>
    <t>(Akkumulátoros vészvilágítás)  Tartalék világítási lámpatestek elhelyezése, saját akkumulátoros, készenléti üzemű, falon kívüli kivitelben, kompakt fénycsöves LEGRAND G5 tartalékvilágítási lámpatest 11 W standard,készenléti üzemmódú ,1h,500 lm (Kat.szám:061744)</t>
  </si>
  <si>
    <t>71-012-1.1-0210021</t>
  </si>
  <si>
    <t>71-012-1.2-0210245</t>
  </si>
  <si>
    <t>Villamos háztartási GÉPEK elhelyezése, előre elkészített tartószerkezetre:</t>
  </si>
  <si>
    <t>71-012-2.4-0211034</t>
  </si>
  <si>
    <t>710120816263</t>
  </si>
  <si>
    <t>Villamos háztartási készülékek elhelyezése, előre elkészített tartószerkezetre: elektromos kézszárító vagy hajszárító MEDICLINICS JUNIOR infrás kézszárító, fehér ABS (műa.) burkolattal, Rendelési szám: B&amp;K M88A</t>
  </si>
  <si>
    <t>710130819083</t>
  </si>
  <si>
    <t>710130819306</t>
  </si>
  <si>
    <t>710130819376</t>
  </si>
  <si>
    <t>710130819485</t>
  </si>
  <si>
    <t>m2</t>
  </si>
  <si>
    <t>Elektromos szigetelő gumiszőnyeg elhelyezése Gumipadlólemez 6 mm vastag</t>
  </si>
  <si>
    <t>71-013-9</t>
  </si>
  <si>
    <t>klt</t>
  </si>
  <si>
    <t>Villám és érintésvédelmi mérés és jegyzőkönyv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</si>
  <si>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</si>
  <si>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1x10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 Z/S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</si>
  <si>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5x2,5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</si>
  <si>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5x4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</si>
  <si>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5x6 mm</t>
    </r>
    <r>
      <rPr>
        <vertAlign val="superscript"/>
        <sz val="10"/>
        <color indexed="8"/>
        <rFont val="Times New Roman CE"/>
        <charset val="238"/>
      </rPr>
      <t>2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</si>
  <si>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</si>
  <si>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</si>
  <si>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</si>
  <si>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</si>
  <si>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</si>
  <si>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Vezeték összekötése és bekötése készülékbe, kábelsaruval, EPH BEKÖTÉS 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10 mm2 réz VS kábelsaru</t>
    </r>
  </si>
  <si>
    <r>
      <t>Vezeték összekötése és bekötése készülékbe, kábelsaruval,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16 mm2 réz VS kábelsaru</t>
    </r>
  </si>
  <si>
    <r>
      <t>Érintésvédelmi hálózat tartozékainak szerelése, vízmérő áthidalás, vezeték rögzítéssel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</si>
  <si>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5057515</t>
    </r>
  </si>
  <si>
    <r>
      <t>Érintésvédelmi hálózat tartozékainak szerelése, épületgépészeti csőhálózat földelő kötése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</si>
  <si>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t>Elektromosenergia-ellátás, villanyszerelés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</si>
  <si>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</si>
  <si>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</si>
  <si>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</si>
  <si>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</si>
  <si>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Szám         :.............           </t>
  </si>
  <si>
    <t xml:space="preserve"> Teljesítés:20.. év...........hó...nap </t>
  </si>
  <si>
    <t xml:space="preserve"> Készítette   :.....................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</si>
  <si>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</si>
  <si>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</si>
  <si>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</si>
  <si>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</si>
  <si>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</si>
  <si>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</si>
  <si>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</si>
  <si>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</si>
  <si>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</si>
  <si>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</si>
  <si>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</si>
  <si>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2018 év. 02 hó.15.nap </t>
  </si>
  <si>
    <t xml:space="preserve"> KSH besorolás:4321</t>
  </si>
  <si>
    <t>ŐZIKE  BÖLCSÖDE VÉCSEY U. 31</t>
  </si>
  <si>
    <t xml:space="preserve">Nyíregyháza </t>
  </si>
  <si>
    <t>Vécsey u. 31</t>
  </si>
  <si>
    <t xml:space="preserve">Gázüzemű  főzőkészülék elektromos szikráztatató bekötése </t>
  </si>
  <si>
    <t>71-005-1</t>
  </si>
  <si>
    <t xml:space="preserve">db     </t>
  </si>
  <si>
    <t xml:space="preserve"> </t>
  </si>
  <si>
    <t xml:space="preserve">ELEKTROMOS RENDSZER ÖSSZEHOZÁSA </t>
  </si>
  <si>
    <t>K</t>
  </si>
  <si>
    <t xml:space="preserve">Fogyasztásmérő szekrény átalakítása új mérőhelyek kialakításával </t>
  </si>
  <si>
    <t xml:space="preserve">Csatlakozó kombináció elhelyezése sík szerelőlapra, IP 44 védettséggel, MENNEKES 930099/FK TIPUSÚ megrendelésre ( ULTIMA KFT ) </t>
  </si>
  <si>
    <t xml:space="preserve">Csatlakozó kombináció elhelyezése sík szerelőlapra, IP 44 védettséggel,  MENNEKES 920002 /FK MEGRENDELÉSRE  ( ULTIMA KFT ) </t>
  </si>
  <si>
    <t xml:space="preserve">Csatlakozó kombináció elhelyezése sík szerelőlapra, IP 44 védettséggel,  MENNEKES 920018  ( ULTIMA KFT ) </t>
  </si>
  <si>
    <t xml:space="preserve">Áramköri kiselosztók falon kívüli elhelyezéssel, kalapsínes szerelőlappal,max. 125A-ig, vízmentes IP 55, IP 66, IP 67 védettséggel, SZ1 JELŰ </t>
  </si>
  <si>
    <t>Áramköri kiselosztók falon kívüli elhelyezéssel, kalapsínes szerelőlappal,max. 125A-ig, vízmentes IP 55, IP 66, IP 67 védettséggel, FM  JELŰ fogyasztás mérő  elosztó</t>
  </si>
  <si>
    <t xml:space="preserve">LED TRI PROFF IP65 VÉDETT VÍZMENTES LÁŰMPATEST </t>
  </si>
  <si>
    <t xml:space="preserve">Szerelvények bontása; kapcsolók, csatlakozó aljzatok, falifoglalatok, leszerelése, és visszaszerelése </t>
  </si>
  <si>
    <t>710000695696/k</t>
  </si>
  <si>
    <t xml:space="preserve">Áramköri kiselosztók falon kívüli elhelyezéssel, kalapsínes szerelőlappal,max. 125A-ig, vízmentes IP 55, IP 66, IP 67 védettséggel, KE JELŰ konyhai elosztó szekrény </t>
  </si>
  <si>
    <t>Villamos SZELLŐZŐ ventilátor elhelyezése bekötéssel</t>
  </si>
  <si>
    <t>Meglévő Villamos SZELLŐZŐ ventilátor le és visszaszerelése elhelyezése bekötéssel</t>
  </si>
  <si>
    <r>
      <t xml:space="preserve">Készült:    </t>
    </r>
    <r>
      <rPr>
        <u/>
        <sz val="12"/>
        <color indexed="8"/>
        <rFont val="Arial"/>
        <family val="2"/>
        <charset val="238"/>
      </rPr>
      <t xml:space="preserve">TERC NORMATÍVÁK alapján terv szerint </t>
    </r>
  </si>
  <si>
    <t>ELSO/SIGMA ELSO NOVA típusú mozgássérült WC-hez nyugtázó nyomógomb (sz.m.:1,30m padló felett) ELSO/SIGMA ELSO NOVA típusú mozgássérült WC-hez hang és fényjelző készülék, bejárati ajtó felett, kívül. ELSO/SIGMA ELSO NOVA típusú mozgássérült WC-hez vészjelző-, segítség kérő zsinoros nyomógomb (sz.m.: 0,8m - re ,  a jelző zsinor +0,2m-re lelógatva) ELSO/SIGMA ELSO NOVA típusú transzformátor 230/24V. Elhelyezése: az ajtónál.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</si>
</sst>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2" xfId="0" applyFont="1" applyBorder="1" applyAlignment="1">
      <alignment vertical="top"/>
    </xf>
    <xf numFmtId="10" fontId="7" fillId="0" borderId="2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0" fontId="6" fillId="0" borderId="1" xfId="0" applyNumberFormat="1" applyFont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view="pageLayout" topLeftCell="A13" zoomScaleNormal="100" workbookViewId="0">
      <selection activeCell="D31" sqref="D31"/>
    </sheetView>
  </sheetViews>
  <sheetFormatPr defaultColWidth="9.109375" defaultRowHeight="15.6" x14ac:dyDescent="0.3"/>
  <cols>
    <col min="1" max="1" width="36.44140625" style="10" customWidth="1"/>
    <col min="2" max="2" width="10.6640625" style="10" customWidth="1"/>
    <col min="3" max="4" width="15.6640625" style="10" customWidth="1"/>
    <col min="5" max="16384" width="9.109375" style="10"/>
  </cols>
  <sheetData>
    <row r="1" spans="1:4" s="12" customFormat="1" ht="14.4" x14ac:dyDescent="0.3">
      <c r="A1" s="39"/>
      <c r="B1" s="40"/>
      <c r="C1" s="40"/>
      <c r="D1" s="40"/>
    </row>
    <row r="2" spans="1:4" s="12" customFormat="1" ht="14.4" x14ac:dyDescent="0.3">
      <c r="A2" s="39"/>
      <c r="B2" s="40"/>
      <c r="C2" s="40"/>
      <c r="D2" s="40"/>
    </row>
    <row r="3" spans="1:4" s="12" customFormat="1" ht="14.4" x14ac:dyDescent="0.3">
      <c r="A3" s="39"/>
      <c r="B3" s="40"/>
      <c r="C3" s="40"/>
      <c r="D3" s="40"/>
    </row>
    <row r="4" spans="1:4" s="13" customFormat="1" ht="14.4" x14ac:dyDescent="0.3">
      <c r="A4" s="41"/>
      <c r="B4" s="40"/>
      <c r="C4" s="40"/>
      <c r="D4" s="40"/>
    </row>
    <row r="5" spans="1:4" s="13" customFormat="1" ht="14.4" x14ac:dyDescent="0.3">
      <c r="A5" s="41"/>
      <c r="B5" s="40"/>
      <c r="C5" s="40"/>
      <c r="D5" s="40"/>
    </row>
    <row r="6" spans="1:4" s="13" customFormat="1" ht="14.4" x14ac:dyDescent="0.3">
      <c r="A6" s="41"/>
      <c r="B6" s="40"/>
      <c r="C6" s="40"/>
      <c r="D6" s="40"/>
    </row>
    <row r="7" spans="1:4" s="13" customFormat="1" ht="14.4" x14ac:dyDescent="0.3">
      <c r="A7" s="41"/>
      <c r="B7" s="40"/>
      <c r="C7" s="40"/>
      <c r="D7" s="40"/>
    </row>
    <row r="9" spans="1:4" x14ac:dyDescent="0.3">
      <c r="A9" s="10" t="s">
        <v>134</v>
      </c>
      <c r="C9" s="10" t="s">
        <v>135</v>
      </c>
    </row>
    <row r="10" spans="1:4" x14ac:dyDescent="0.3">
      <c r="A10" s="10" t="s">
        <v>135</v>
      </c>
      <c r="C10" s="10" t="s">
        <v>135</v>
      </c>
    </row>
    <row r="11" spans="1:4" x14ac:dyDescent="0.3">
      <c r="A11" s="10" t="s">
        <v>136</v>
      </c>
      <c r="C11" s="10" t="s">
        <v>151</v>
      </c>
    </row>
    <row r="12" spans="1:4" x14ac:dyDescent="0.3">
      <c r="A12" s="10" t="s">
        <v>135</v>
      </c>
      <c r="C12" s="10" t="s">
        <v>137</v>
      </c>
    </row>
    <row r="13" spans="1:4" x14ac:dyDescent="0.3">
      <c r="A13" s="10" t="s">
        <v>135</v>
      </c>
      <c r="C13" s="10" t="s">
        <v>152</v>
      </c>
    </row>
    <row r="14" spans="1:4" x14ac:dyDescent="0.3">
      <c r="A14" s="10" t="s">
        <v>135</v>
      </c>
      <c r="C14" s="10" t="s">
        <v>138</v>
      </c>
    </row>
    <row r="15" spans="1:4" x14ac:dyDescent="0.3">
      <c r="A15" s="10" t="s">
        <v>153</v>
      </c>
      <c r="C15" s="10" t="s">
        <v>139</v>
      </c>
    </row>
    <row r="16" spans="1:4" x14ac:dyDescent="0.3">
      <c r="A16" s="10" t="s">
        <v>154</v>
      </c>
    </row>
    <row r="17" spans="1:4" x14ac:dyDescent="0.3">
      <c r="A17" s="10" t="s">
        <v>155</v>
      </c>
    </row>
    <row r="18" spans="1:4" x14ac:dyDescent="0.3">
      <c r="A18" s="10" t="s">
        <v>140</v>
      </c>
    </row>
    <row r="19" spans="1:4" x14ac:dyDescent="0.3">
      <c r="A19" s="10" t="s">
        <v>174</v>
      </c>
    </row>
    <row r="22" spans="1:4" x14ac:dyDescent="0.3">
      <c r="A22" s="42" t="s">
        <v>141</v>
      </c>
      <c r="B22" s="43"/>
      <c r="C22" s="43"/>
      <c r="D22" s="43"/>
    </row>
    <row r="23" spans="1:4" x14ac:dyDescent="0.3">
      <c r="A23" s="14" t="s">
        <v>142</v>
      </c>
      <c r="B23" s="14"/>
      <c r="C23" s="17" t="s">
        <v>143</v>
      </c>
      <c r="D23" s="17" t="s">
        <v>144</v>
      </c>
    </row>
    <row r="24" spans="1:4" x14ac:dyDescent="0.3">
      <c r="A24" s="14" t="s">
        <v>145</v>
      </c>
      <c r="B24" s="14"/>
      <c r="C24" s="20">
        <f>ROUND(SUM(Összesítő!B2:B3),0)</f>
        <v>0</v>
      </c>
      <c r="D24" s="20">
        <f>ROUND(SUM(Összesítő!C2:C3),0)</f>
        <v>0</v>
      </c>
    </row>
    <row r="25" spans="1:4" x14ac:dyDescent="0.3">
      <c r="A25" s="14" t="s">
        <v>146</v>
      </c>
      <c r="B25" s="14"/>
      <c r="C25" s="20">
        <f>ROUND(C24,0)</f>
        <v>0</v>
      </c>
      <c r="D25" s="20">
        <f>ROUND(D24,0)</f>
        <v>0</v>
      </c>
    </row>
    <row r="26" spans="1:4" x14ac:dyDescent="0.3">
      <c r="A26" s="10" t="s">
        <v>147</v>
      </c>
      <c r="C26" s="44">
        <f>ROUND(C25+D25,0)</f>
        <v>0</v>
      </c>
      <c r="D26" s="44"/>
    </row>
    <row r="27" spans="1:4" x14ac:dyDescent="0.3">
      <c r="A27" s="14" t="s">
        <v>148</v>
      </c>
      <c r="B27" s="15">
        <v>0.27</v>
      </c>
      <c r="C27" s="45">
        <f>ROUND(C26*B27,0)</f>
        <v>0</v>
      </c>
      <c r="D27" s="45"/>
    </row>
    <row r="28" spans="1:4" x14ac:dyDescent="0.3">
      <c r="A28" s="14" t="s">
        <v>149</v>
      </c>
      <c r="B28" s="14"/>
      <c r="C28" s="46">
        <f>ROUND(C26+C27,0)</f>
        <v>0</v>
      </c>
      <c r="D28" s="46"/>
    </row>
    <row r="32" spans="1:4" x14ac:dyDescent="0.3">
      <c r="B32" s="38" t="s">
        <v>150</v>
      </c>
      <c r="C32" s="38"/>
    </row>
    <row r="34" spans="1:1" x14ac:dyDescent="0.3">
      <c r="A34" s="16"/>
    </row>
    <row r="35" spans="1:1" x14ac:dyDescent="0.3">
      <c r="A35" s="16"/>
    </row>
    <row r="36" spans="1:1" x14ac:dyDescent="0.3">
      <c r="A36" s="1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view="pageLayout" zoomScaleNormal="100" workbookViewId="0">
      <selection activeCell="A12" sqref="A12"/>
    </sheetView>
  </sheetViews>
  <sheetFormatPr defaultColWidth="9.109375" defaultRowHeight="15.6" x14ac:dyDescent="0.3"/>
  <cols>
    <col min="1" max="1" width="36.44140625" style="11" customWidth="1"/>
    <col min="2" max="3" width="20.6640625" style="11" customWidth="1"/>
    <col min="4" max="16384" width="9.109375" style="11"/>
  </cols>
  <sheetData>
    <row r="1" spans="1:3" s="32" customFormat="1" x14ac:dyDescent="0.3">
      <c r="A1" s="33" t="s">
        <v>0</v>
      </c>
      <c r="B1" s="34" t="s">
        <v>1</v>
      </c>
      <c r="C1" s="34" t="s">
        <v>2</v>
      </c>
    </row>
    <row r="2" spans="1:3" x14ac:dyDescent="0.3">
      <c r="A2" s="35" t="s">
        <v>23</v>
      </c>
      <c r="B2" s="36">
        <f>'Falazás és egyéb kőművesmunka'!H7</f>
        <v>0</v>
      </c>
      <c r="C2" s="36">
        <f>'Falazás és egyéb kőművesmunka'!I7</f>
        <v>0</v>
      </c>
    </row>
    <row r="3" spans="1:3" ht="31.2" x14ac:dyDescent="0.3">
      <c r="A3" s="35" t="s">
        <v>132</v>
      </c>
      <c r="B3" s="36">
        <f>'Elektromosenergia-ellátás, vill'!H67</f>
        <v>0</v>
      </c>
      <c r="C3" s="36">
        <f>'Elektromosenergia-ellátás, vill'!I67</f>
        <v>0</v>
      </c>
    </row>
    <row r="4" spans="1:3" s="32" customFormat="1" x14ac:dyDescent="0.3">
      <c r="A4" s="33" t="s">
        <v>133</v>
      </c>
      <c r="B4" s="37">
        <f>ROUND(SUM(B2:B3),0)</f>
        <v>0</v>
      </c>
      <c r="C4" s="37">
        <f>ROUND(SUM(C2:C3), 0)</f>
        <v>0</v>
      </c>
    </row>
    <row r="5" spans="1:3" x14ac:dyDescent="0.3">
      <c r="A5" s="35"/>
      <c r="B5" s="35"/>
      <c r="C5" s="35"/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view="pageLayout" zoomScaleNormal="100" workbookViewId="0">
      <selection activeCell="F2" sqref="F2:G6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4.109375" style="1" customWidth="1"/>
    <col min="4" max="4" width="6.6640625" style="6" customWidth="1"/>
    <col min="5" max="5" width="3.8867187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159</v>
      </c>
      <c r="F1" s="5" t="s">
        <v>7</v>
      </c>
      <c r="G1" s="5" t="s">
        <v>8</v>
      </c>
      <c r="H1" s="5" t="s">
        <v>9</v>
      </c>
      <c r="I1" s="5" t="s">
        <v>10</v>
      </c>
    </row>
    <row r="2" spans="1:9" ht="28.8" x14ac:dyDescent="0.3">
      <c r="A2" s="8">
        <v>1</v>
      </c>
      <c r="B2" s="2" t="s">
        <v>11</v>
      </c>
      <c r="C2" s="2" t="s">
        <v>21</v>
      </c>
      <c r="D2" s="6">
        <v>120</v>
      </c>
      <c r="E2" s="1" t="s">
        <v>12</v>
      </c>
      <c r="F2" s="25"/>
      <c r="G2" s="25"/>
      <c r="H2" s="25">
        <f>ROUND(D2*F2, 0)</f>
        <v>0</v>
      </c>
      <c r="I2" s="25">
        <f>ROUND(D2*G2, 0)</f>
        <v>0</v>
      </c>
    </row>
    <row r="3" spans="1:9" x14ac:dyDescent="0.3">
      <c r="F3" s="25"/>
      <c r="G3" s="25"/>
      <c r="H3" s="25"/>
      <c r="I3" s="25"/>
    </row>
    <row r="4" spans="1:9" ht="28.8" x14ac:dyDescent="0.3">
      <c r="A4" s="8">
        <v>2</v>
      </c>
      <c r="B4" s="2" t="s">
        <v>13</v>
      </c>
      <c r="C4" s="2" t="s">
        <v>22</v>
      </c>
      <c r="D4" s="6">
        <v>50</v>
      </c>
      <c r="E4" s="1" t="s">
        <v>12</v>
      </c>
      <c r="F4" s="25"/>
      <c r="G4" s="25"/>
      <c r="H4" s="25">
        <f>ROUND(D4*F4, 0)</f>
        <v>0</v>
      </c>
      <c r="I4" s="25">
        <f>ROUND(D4*G4, 0)</f>
        <v>0</v>
      </c>
    </row>
    <row r="5" spans="1:9" ht="26.4" x14ac:dyDescent="0.3">
      <c r="A5" s="8">
        <v>3</v>
      </c>
      <c r="B5" s="2" t="s">
        <v>14</v>
      </c>
      <c r="C5" s="2" t="s">
        <v>16</v>
      </c>
      <c r="D5" s="6">
        <v>50</v>
      </c>
      <c r="E5" s="1" t="s">
        <v>15</v>
      </c>
      <c r="F5" s="25"/>
      <c r="G5" s="25"/>
      <c r="H5" s="25">
        <f>ROUND(D5*F5, 0)</f>
        <v>0</v>
      </c>
      <c r="I5" s="25">
        <f>ROUND(D5*G5, 0)</f>
        <v>0</v>
      </c>
    </row>
    <row r="6" spans="1:9" ht="39.6" x14ac:dyDescent="0.3">
      <c r="A6" s="8">
        <v>4</v>
      </c>
      <c r="B6" s="1" t="s">
        <v>17</v>
      </c>
      <c r="C6" s="2" t="s">
        <v>19</v>
      </c>
      <c r="D6" s="6">
        <v>120</v>
      </c>
      <c r="E6" s="1" t="s">
        <v>18</v>
      </c>
      <c r="F6" s="25"/>
      <c r="G6" s="25"/>
      <c r="H6" s="25">
        <f>ROUND(D6*F6, 0)</f>
        <v>0</v>
      </c>
      <c r="I6" s="25">
        <f>ROUND(D6*G6, 0)</f>
        <v>0</v>
      </c>
    </row>
    <row r="7" spans="1:9" s="9" customFormat="1" x14ac:dyDescent="0.3">
      <c r="A7" s="7"/>
      <c r="B7" s="3"/>
      <c r="C7" s="3" t="s">
        <v>20</v>
      </c>
      <c r="D7" s="5"/>
      <c r="E7" s="3"/>
      <c r="F7" s="26"/>
      <c r="G7" s="26"/>
      <c r="H7" s="26">
        <f>ROUND(SUM(H2:H6),0)</f>
        <v>0</v>
      </c>
      <c r="I7" s="26">
        <f>ROUND(SUM(I2:I6),0)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7"/>
  <sheetViews>
    <sheetView view="pageLayout" topLeftCell="A61" zoomScaleNormal="100" workbookViewId="0">
      <selection activeCell="F41" sqref="F41:G41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9" customWidth="1"/>
    <col min="4" max="4" width="6.6640625" style="6" customWidth="1"/>
    <col min="5" max="5" width="4" style="1" customWidth="1"/>
    <col min="6" max="7" width="8.33203125" style="25" customWidth="1"/>
    <col min="8" max="9" width="10.33203125" style="25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18" t="s">
        <v>5</v>
      </c>
      <c r="D1" s="5" t="s">
        <v>6</v>
      </c>
      <c r="E1" s="3"/>
      <c r="F1" s="26" t="s">
        <v>7</v>
      </c>
      <c r="G1" s="26" t="s">
        <v>8</v>
      </c>
      <c r="H1" s="26" t="s">
        <v>9</v>
      </c>
      <c r="I1" s="26" t="s">
        <v>10</v>
      </c>
    </row>
    <row r="2" spans="1:9" ht="39.6" x14ac:dyDescent="0.3">
      <c r="A2" s="8">
        <v>1</v>
      </c>
      <c r="B2" s="2" t="s">
        <v>24</v>
      </c>
      <c r="C2" s="19" t="s">
        <v>25</v>
      </c>
      <c r="D2" s="6">
        <v>120</v>
      </c>
      <c r="E2" s="1" t="s">
        <v>12</v>
      </c>
      <c r="H2" s="25">
        <f>ROUND(D2*F2, 0)</f>
        <v>0</v>
      </c>
      <c r="I2" s="25">
        <f>ROUND(D2*G2, 0)</f>
        <v>0</v>
      </c>
    </row>
    <row r="3" spans="1:9" ht="39.6" x14ac:dyDescent="0.3">
      <c r="A3" s="8">
        <f>A2+1</f>
        <v>2</v>
      </c>
      <c r="B3" s="2" t="s">
        <v>26</v>
      </c>
      <c r="C3" s="19" t="s">
        <v>27</v>
      </c>
      <c r="D3" s="6">
        <v>80</v>
      </c>
      <c r="E3" s="1" t="s">
        <v>12</v>
      </c>
      <c r="H3" s="25">
        <f t="shared" ref="H3:H30" si="0">ROUND(D3*F3, 0)</f>
        <v>0</v>
      </c>
      <c r="I3" s="25">
        <f t="shared" ref="I3:I30" si="1">ROUND(D3*G3, 0)</f>
        <v>0</v>
      </c>
    </row>
    <row r="4" spans="1:9" ht="39.6" x14ac:dyDescent="0.3">
      <c r="A4" s="8">
        <f t="shared" ref="A4:A65" si="2">A3+1</f>
        <v>3</v>
      </c>
      <c r="B4" s="2" t="s">
        <v>28</v>
      </c>
      <c r="C4" s="19" t="s">
        <v>29</v>
      </c>
      <c r="D4" s="6">
        <v>150</v>
      </c>
      <c r="E4" s="1" t="s">
        <v>12</v>
      </c>
      <c r="H4" s="25">
        <f t="shared" si="0"/>
        <v>0</v>
      </c>
      <c r="I4" s="25">
        <f t="shared" si="1"/>
        <v>0</v>
      </c>
    </row>
    <row r="5" spans="1:9" ht="39.6" x14ac:dyDescent="0.3">
      <c r="A5" s="8">
        <f t="shared" si="2"/>
        <v>4</v>
      </c>
      <c r="B5" s="2" t="s">
        <v>30</v>
      </c>
      <c r="C5" s="19" t="s">
        <v>31</v>
      </c>
      <c r="D5" s="6">
        <v>12</v>
      </c>
      <c r="E5" s="1" t="s">
        <v>15</v>
      </c>
      <c r="H5" s="25">
        <f t="shared" si="0"/>
        <v>0</v>
      </c>
      <c r="I5" s="25">
        <f t="shared" si="1"/>
        <v>0</v>
      </c>
    </row>
    <row r="6" spans="1:9" ht="39.6" x14ac:dyDescent="0.3">
      <c r="A6" s="8">
        <f t="shared" si="2"/>
        <v>5</v>
      </c>
      <c r="B6" s="2" t="s">
        <v>32</v>
      </c>
      <c r="C6" s="19" t="s">
        <v>33</v>
      </c>
      <c r="D6" s="6">
        <v>2</v>
      </c>
      <c r="E6" s="1" t="s">
        <v>15</v>
      </c>
      <c r="H6" s="25">
        <f t="shared" si="0"/>
        <v>0</v>
      </c>
      <c r="I6" s="25">
        <f t="shared" si="1"/>
        <v>0</v>
      </c>
    </row>
    <row r="7" spans="1:9" ht="39.6" x14ac:dyDescent="0.3">
      <c r="A7" s="8">
        <f t="shared" si="2"/>
        <v>6</v>
      </c>
      <c r="B7" s="2" t="s">
        <v>170</v>
      </c>
      <c r="C7" s="19" t="s">
        <v>169</v>
      </c>
      <c r="D7" s="6">
        <v>112</v>
      </c>
      <c r="E7" s="1" t="s">
        <v>15</v>
      </c>
      <c r="H7" s="25">
        <f t="shared" si="0"/>
        <v>0</v>
      </c>
      <c r="I7" s="25">
        <f t="shared" si="1"/>
        <v>0</v>
      </c>
    </row>
    <row r="8" spans="1:9" ht="26.4" x14ac:dyDescent="0.3">
      <c r="A8" s="8">
        <f t="shared" si="2"/>
        <v>7</v>
      </c>
      <c r="B8" s="2" t="s">
        <v>34</v>
      </c>
      <c r="C8" s="19" t="s">
        <v>35</v>
      </c>
      <c r="D8" s="6">
        <v>6</v>
      </c>
      <c r="E8" s="1" t="s">
        <v>15</v>
      </c>
      <c r="H8" s="25">
        <f t="shared" si="0"/>
        <v>0</v>
      </c>
      <c r="I8" s="25">
        <f t="shared" si="1"/>
        <v>0</v>
      </c>
    </row>
    <row r="9" spans="1:9" ht="39.6" x14ac:dyDescent="0.3">
      <c r="A9" s="8">
        <f t="shared" si="2"/>
        <v>8</v>
      </c>
      <c r="B9" s="2" t="s">
        <v>36</v>
      </c>
      <c r="C9" s="19" t="s">
        <v>37</v>
      </c>
      <c r="D9" s="6">
        <v>4</v>
      </c>
      <c r="E9" s="1" t="s">
        <v>15</v>
      </c>
      <c r="H9" s="25">
        <f t="shared" si="0"/>
        <v>0</v>
      </c>
      <c r="I9" s="25">
        <f t="shared" si="1"/>
        <v>0</v>
      </c>
    </row>
    <row r="10" spans="1:9" ht="39.6" x14ac:dyDescent="0.3">
      <c r="A10" s="8">
        <f t="shared" si="2"/>
        <v>9</v>
      </c>
      <c r="B10" s="2" t="s">
        <v>38</v>
      </c>
      <c r="C10" s="19" t="s">
        <v>39</v>
      </c>
      <c r="D10" s="6">
        <v>12</v>
      </c>
      <c r="E10" s="1" t="s">
        <v>15</v>
      </c>
      <c r="H10" s="25">
        <f t="shared" si="0"/>
        <v>0</v>
      </c>
      <c r="I10" s="25">
        <f t="shared" si="1"/>
        <v>0</v>
      </c>
    </row>
    <row r="11" spans="1:9" ht="26.4" x14ac:dyDescent="0.3">
      <c r="A11" s="8">
        <f t="shared" si="2"/>
        <v>10</v>
      </c>
      <c r="B11" s="2" t="s">
        <v>40</v>
      </c>
      <c r="C11" s="19" t="s">
        <v>41</v>
      </c>
      <c r="D11" s="6">
        <v>4</v>
      </c>
      <c r="E11" s="1" t="s">
        <v>15</v>
      </c>
      <c r="H11" s="25">
        <f t="shared" si="0"/>
        <v>0</v>
      </c>
      <c r="I11" s="25">
        <f t="shared" si="1"/>
        <v>0</v>
      </c>
    </row>
    <row r="12" spans="1:9" ht="39.6" x14ac:dyDescent="0.3">
      <c r="A12" s="8">
        <f t="shared" si="2"/>
        <v>11</v>
      </c>
      <c r="B12" s="2" t="s">
        <v>42</v>
      </c>
      <c r="C12" s="19" t="s">
        <v>43</v>
      </c>
      <c r="D12" s="6">
        <v>4</v>
      </c>
      <c r="E12" s="1" t="s">
        <v>15</v>
      </c>
      <c r="H12" s="25">
        <f t="shared" si="0"/>
        <v>0</v>
      </c>
      <c r="I12" s="25">
        <f t="shared" si="1"/>
        <v>0</v>
      </c>
    </row>
    <row r="13" spans="1:9" ht="26.4" x14ac:dyDescent="0.3">
      <c r="A13" s="8">
        <f t="shared" si="2"/>
        <v>12</v>
      </c>
      <c r="B13" s="2" t="s">
        <v>44</v>
      </c>
      <c r="C13" s="19" t="s">
        <v>45</v>
      </c>
      <c r="D13" s="6">
        <v>3</v>
      </c>
      <c r="E13" s="1" t="s">
        <v>15</v>
      </c>
      <c r="H13" s="25">
        <f t="shared" si="0"/>
        <v>0</v>
      </c>
      <c r="I13" s="25">
        <f t="shared" si="1"/>
        <v>0</v>
      </c>
    </row>
    <row r="14" spans="1:9" ht="79.2" x14ac:dyDescent="0.3">
      <c r="A14" s="8">
        <f t="shared" si="2"/>
        <v>13</v>
      </c>
      <c r="B14" s="2" t="s">
        <v>46</v>
      </c>
      <c r="C14" s="19" t="s">
        <v>47</v>
      </c>
      <c r="D14" s="6">
        <v>40</v>
      </c>
      <c r="E14" s="1" t="s">
        <v>12</v>
      </c>
      <c r="H14" s="25">
        <f t="shared" si="0"/>
        <v>0</v>
      </c>
      <c r="I14" s="25">
        <f t="shared" si="1"/>
        <v>0</v>
      </c>
    </row>
    <row r="15" spans="1:9" ht="79.2" x14ac:dyDescent="0.3">
      <c r="A15" s="8">
        <f t="shared" si="2"/>
        <v>14</v>
      </c>
      <c r="B15" s="2" t="s">
        <v>48</v>
      </c>
      <c r="C15" s="19" t="s">
        <v>49</v>
      </c>
      <c r="D15" s="6">
        <v>80</v>
      </c>
      <c r="E15" s="1" t="s">
        <v>12</v>
      </c>
      <c r="H15" s="25">
        <f t="shared" si="0"/>
        <v>0</v>
      </c>
      <c r="I15" s="25">
        <f t="shared" si="1"/>
        <v>0</v>
      </c>
    </row>
    <row r="16" spans="1:9" ht="79.2" x14ac:dyDescent="0.3">
      <c r="A16" s="8">
        <f t="shared" si="2"/>
        <v>15</v>
      </c>
      <c r="B16" s="2" t="s">
        <v>50</v>
      </c>
      <c r="C16" s="19" t="s">
        <v>51</v>
      </c>
      <c r="D16" s="6">
        <v>20</v>
      </c>
      <c r="E16" s="1" t="s">
        <v>12</v>
      </c>
      <c r="H16" s="25">
        <f t="shared" si="0"/>
        <v>0</v>
      </c>
      <c r="I16" s="25">
        <f t="shared" si="1"/>
        <v>0</v>
      </c>
    </row>
    <row r="17" spans="1:9" ht="66" x14ac:dyDescent="0.3">
      <c r="A17" s="8">
        <f t="shared" si="2"/>
        <v>16</v>
      </c>
      <c r="B17" s="2" t="s">
        <v>52</v>
      </c>
      <c r="C17" s="19" t="s">
        <v>53</v>
      </c>
      <c r="D17" s="6">
        <v>8</v>
      </c>
      <c r="E17" s="1" t="s">
        <v>12</v>
      </c>
      <c r="H17" s="25">
        <f t="shared" si="0"/>
        <v>0</v>
      </c>
      <c r="I17" s="25">
        <f t="shared" si="1"/>
        <v>0</v>
      </c>
    </row>
    <row r="18" spans="1:9" ht="118.8" x14ac:dyDescent="0.3">
      <c r="A18" s="8">
        <f t="shared" si="2"/>
        <v>17</v>
      </c>
      <c r="B18" s="2" t="s">
        <v>54</v>
      </c>
      <c r="C18" s="19" t="s">
        <v>55</v>
      </c>
      <c r="D18" s="6">
        <v>32</v>
      </c>
      <c r="E18" s="1" t="s">
        <v>15</v>
      </c>
      <c r="H18" s="25">
        <f t="shared" si="0"/>
        <v>0</v>
      </c>
      <c r="I18" s="25">
        <f t="shared" si="1"/>
        <v>0</v>
      </c>
    </row>
    <row r="19" spans="1:9" ht="118.8" x14ac:dyDescent="0.3">
      <c r="A19" s="8">
        <f t="shared" si="2"/>
        <v>18</v>
      </c>
      <c r="B19" s="2" t="s">
        <v>56</v>
      </c>
      <c r="C19" s="19" t="s">
        <v>57</v>
      </c>
      <c r="D19" s="6">
        <v>15</v>
      </c>
      <c r="E19" s="1" t="s">
        <v>15</v>
      </c>
      <c r="H19" s="25">
        <f t="shared" si="0"/>
        <v>0</v>
      </c>
      <c r="I19" s="25">
        <f t="shared" si="1"/>
        <v>0</v>
      </c>
    </row>
    <row r="20" spans="1:9" ht="79.2" x14ac:dyDescent="0.3">
      <c r="A20" s="8">
        <f t="shared" si="2"/>
        <v>19</v>
      </c>
      <c r="B20" s="2" t="s">
        <v>58</v>
      </c>
      <c r="C20" s="19" t="s">
        <v>59</v>
      </c>
      <c r="D20" s="6">
        <v>130</v>
      </c>
      <c r="E20" s="1" t="s">
        <v>12</v>
      </c>
      <c r="H20" s="25">
        <f t="shared" si="0"/>
        <v>0</v>
      </c>
      <c r="I20" s="25">
        <f t="shared" si="1"/>
        <v>0</v>
      </c>
    </row>
    <row r="21" spans="1:9" ht="79.2" x14ac:dyDescent="0.3">
      <c r="A21" s="8">
        <f t="shared" si="2"/>
        <v>20</v>
      </c>
      <c r="B21" s="2" t="s">
        <v>60</v>
      </c>
      <c r="C21" s="19" t="s">
        <v>61</v>
      </c>
      <c r="D21" s="6">
        <v>80</v>
      </c>
      <c r="E21" s="1" t="s">
        <v>12</v>
      </c>
      <c r="H21" s="25">
        <f t="shared" si="0"/>
        <v>0</v>
      </c>
      <c r="I21" s="25">
        <f t="shared" si="1"/>
        <v>0</v>
      </c>
    </row>
    <row r="22" spans="1:9" ht="52.8" x14ac:dyDescent="0.3">
      <c r="A22" s="8">
        <f t="shared" si="2"/>
        <v>21</v>
      </c>
      <c r="B22" s="2" t="s">
        <v>62</v>
      </c>
      <c r="C22" s="19" t="s">
        <v>63</v>
      </c>
      <c r="D22" s="6">
        <v>32</v>
      </c>
      <c r="E22" s="1" t="s">
        <v>12</v>
      </c>
      <c r="H22" s="25">
        <f t="shared" si="0"/>
        <v>0</v>
      </c>
      <c r="I22" s="25">
        <f t="shared" si="1"/>
        <v>0</v>
      </c>
    </row>
    <row r="23" spans="1:9" ht="52.8" x14ac:dyDescent="0.3">
      <c r="A23" s="8">
        <f t="shared" si="2"/>
        <v>22</v>
      </c>
      <c r="B23" s="2" t="s">
        <v>64</v>
      </c>
      <c r="C23" s="19" t="s">
        <v>65</v>
      </c>
      <c r="D23" s="6">
        <v>8</v>
      </c>
      <c r="E23" s="1" t="s">
        <v>12</v>
      </c>
      <c r="H23" s="25">
        <f t="shared" si="0"/>
        <v>0</v>
      </c>
      <c r="I23" s="25">
        <f t="shared" si="1"/>
        <v>0</v>
      </c>
    </row>
    <row r="24" spans="1:9" ht="110.4" x14ac:dyDescent="0.3">
      <c r="A24" s="8">
        <f t="shared" si="2"/>
        <v>23</v>
      </c>
      <c r="B24" s="2" t="s">
        <v>66</v>
      </c>
      <c r="C24" s="19" t="s">
        <v>117</v>
      </c>
      <c r="D24" s="6">
        <v>25</v>
      </c>
      <c r="E24" s="1" t="s">
        <v>12</v>
      </c>
      <c r="H24" s="25">
        <f t="shared" si="0"/>
        <v>0</v>
      </c>
      <c r="I24" s="25">
        <f t="shared" si="1"/>
        <v>0</v>
      </c>
    </row>
    <row r="25" spans="1:9" ht="110.4" x14ac:dyDescent="0.3">
      <c r="A25" s="8">
        <f t="shared" si="2"/>
        <v>24</v>
      </c>
      <c r="B25" s="1" t="s">
        <v>67</v>
      </c>
      <c r="C25" s="19" t="s">
        <v>118</v>
      </c>
      <c r="D25" s="6">
        <v>140</v>
      </c>
      <c r="E25" s="1" t="s">
        <v>12</v>
      </c>
      <c r="H25" s="25">
        <f t="shared" si="0"/>
        <v>0</v>
      </c>
      <c r="I25" s="25">
        <f t="shared" si="1"/>
        <v>0</v>
      </c>
    </row>
    <row r="26" spans="1:9" ht="70.8" x14ac:dyDescent="0.3">
      <c r="A26" s="8">
        <f t="shared" si="2"/>
        <v>25</v>
      </c>
      <c r="B26" s="2" t="s">
        <v>68</v>
      </c>
      <c r="C26" s="19" t="s">
        <v>119</v>
      </c>
      <c r="D26" s="6">
        <v>112</v>
      </c>
      <c r="E26" s="1" t="s">
        <v>12</v>
      </c>
      <c r="H26" s="25">
        <f t="shared" si="0"/>
        <v>0</v>
      </c>
      <c r="I26" s="25">
        <f t="shared" si="1"/>
        <v>0</v>
      </c>
    </row>
    <row r="27" spans="1:9" ht="70.8" x14ac:dyDescent="0.3">
      <c r="A27" s="8">
        <f t="shared" si="2"/>
        <v>26</v>
      </c>
      <c r="B27" s="1" t="s">
        <v>69</v>
      </c>
      <c r="C27" s="19" t="s">
        <v>120</v>
      </c>
      <c r="D27" s="6">
        <v>16</v>
      </c>
      <c r="E27" s="1" t="s">
        <v>12</v>
      </c>
      <c r="H27" s="25">
        <f t="shared" si="0"/>
        <v>0</v>
      </c>
      <c r="I27" s="25">
        <f t="shared" si="1"/>
        <v>0</v>
      </c>
    </row>
    <row r="28" spans="1:9" ht="70.8" x14ac:dyDescent="0.3">
      <c r="A28" s="8">
        <f t="shared" si="2"/>
        <v>27</v>
      </c>
      <c r="B28" s="1" t="s">
        <v>70</v>
      </c>
      <c r="C28" s="19" t="s">
        <v>121</v>
      </c>
      <c r="D28" s="6">
        <v>32</v>
      </c>
      <c r="E28" s="1" t="s">
        <v>12</v>
      </c>
      <c r="H28" s="25">
        <f t="shared" si="0"/>
        <v>0</v>
      </c>
      <c r="I28" s="25">
        <f t="shared" si="1"/>
        <v>0</v>
      </c>
    </row>
    <row r="29" spans="1:9" ht="110.4" x14ac:dyDescent="0.3">
      <c r="A29" s="8">
        <f t="shared" si="2"/>
        <v>28</v>
      </c>
      <c r="B29" s="2" t="s">
        <v>71</v>
      </c>
      <c r="C29" s="19" t="s">
        <v>122</v>
      </c>
      <c r="D29" s="6">
        <v>145</v>
      </c>
      <c r="E29" s="1" t="s">
        <v>12</v>
      </c>
      <c r="H29" s="25">
        <f t="shared" si="0"/>
        <v>0</v>
      </c>
      <c r="I29" s="25">
        <f t="shared" si="1"/>
        <v>0</v>
      </c>
    </row>
    <row r="30" spans="1:9" ht="110.4" x14ac:dyDescent="0.3">
      <c r="A30" s="8">
        <f t="shared" si="2"/>
        <v>29</v>
      </c>
      <c r="B30" s="2" t="s">
        <v>72</v>
      </c>
      <c r="C30" s="19" t="s">
        <v>123</v>
      </c>
      <c r="D30" s="6">
        <v>125</v>
      </c>
      <c r="E30" s="1" t="s">
        <v>12</v>
      </c>
      <c r="H30" s="25">
        <f t="shared" si="0"/>
        <v>0</v>
      </c>
      <c r="I30" s="25">
        <f t="shared" si="1"/>
        <v>0</v>
      </c>
    </row>
    <row r="31" spans="1:9" ht="110.4" x14ac:dyDescent="0.3">
      <c r="A31" s="8">
        <f t="shared" si="2"/>
        <v>30</v>
      </c>
      <c r="B31" s="2" t="s">
        <v>73</v>
      </c>
      <c r="C31" s="19" t="s">
        <v>124</v>
      </c>
      <c r="D31" s="6">
        <v>135</v>
      </c>
      <c r="E31" s="1" t="s">
        <v>12</v>
      </c>
      <c r="H31" s="25">
        <f t="shared" ref="H31:H55" si="3">ROUND(D31*F31, 0)</f>
        <v>0</v>
      </c>
      <c r="I31" s="25">
        <f t="shared" ref="I31:I55" si="4">ROUND(D31*G31, 0)</f>
        <v>0</v>
      </c>
    </row>
    <row r="32" spans="1:9" ht="110.4" x14ac:dyDescent="0.3">
      <c r="A32" s="8">
        <f t="shared" si="2"/>
        <v>31</v>
      </c>
      <c r="B32" s="2" t="s">
        <v>74</v>
      </c>
      <c r="C32" s="19" t="s">
        <v>125</v>
      </c>
      <c r="D32" s="6">
        <v>45</v>
      </c>
      <c r="E32" s="1" t="s">
        <v>12</v>
      </c>
      <c r="H32" s="25">
        <f t="shared" si="3"/>
        <v>0</v>
      </c>
      <c r="I32" s="25">
        <f t="shared" si="4"/>
        <v>0</v>
      </c>
    </row>
    <row r="33" spans="1:9" ht="110.4" x14ac:dyDescent="0.3">
      <c r="A33" s="8">
        <f t="shared" si="2"/>
        <v>32</v>
      </c>
      <c r="B33" s="2" t="s">
        <v>75</v>
      </c>
      <c r="C33" s="19" t="s">
        <v>126</v>
      </c>
      <c r="D33" s="6">
        <v>8</v>
      </c>
      <c r="E33" s="1" t="s">
        <v>12</v>
      </c>
      <c r="H33" s="25">
        <f t="shared" si="3"/>
        <v>0</v>
      </c>
      <c r="I33" s="25">
        <f t="shared" si="4"/>
        <v>0</v>
      </c>
    </row>
    <row r="34" spans="1:9" ht="42" x14ac:dyDescent="0.3">
      <c r="A34" s="8">
        <f t="shared" si="2"/>
        <v>33</v>
      </c>
      <c r="B34" s="1" t="s">
        <v>76</v>
      </c>
      <c r="C34" s="19" t="s">
        <v>127</v>
      </c>
      <c r="D34" s="6">
        <v>62</v>
      </c>
      <c r="E34" s="1" t="s">
        <v>15</v>
      </c>
      <c r="H34" s="25">
        <f t="shared" si="3"/>
        <v>0</v>
      </c>
      <c r="I34" s="25">
        <f t="shared" si="4"/>
        <v>0</v>
      </c>
    </row>
    <row r="35" spans="1:9" ht="42" x14ac:dyDescent="0.3">
      <c r="A35" s="8">
        <f t="shared" si="2"/>
        <v>34</v>
      </c>
      <c r="B35" s="2" t="s">
        <v>77</v>
      </c>
      <c r="C35" s="19" t="s">
        <v>128</v>
      </c>
      <c r="D35" s="6">
        <v>6</v>
      </c>
      <c r="E35" s="1" t="s">
        <v>15</v>
      </c>
      <c r="H35" s="25">
        <f t="shared" si="3"/>
        <v>0</v>
      </c>
      <c r="I35" s="25">
        <f t="shared" si="4"/>
        <v>0</v>
      </c>
    </row>
    <row r="36" spans="1:9" ht="92.4" x14ac:dyDescent="0.3">
      <c r="A36" s="8">
        <f t="shared" si="2"/>
        <v>35</v>
      </c>
      <c r="B36" s="1" t="s">
        <v>78</v>
      </c>
      <c r="C36" s="19" t="s">
        <v>79</v>
      </c>
      <c r="D36" s="6">
        <v>6</v>
      </c>
      <c r="E36" s="1" t="s">
        <v>15</v>
      </c>
      <c r="H36" s="25">
        <f t="shared" si="3"/>
        <v>0</v>
      </c>
      <c r="I36" s="25">
        <f t="shared" si="4"/>
        <v>0</v>
      </c>
    </row>
    <row r="37" spans="1:9" ht="79.2" x14ac:dyDescent="0.3">
      <c r="A37" s="8">
        <f t="shared" si="2"/>
        <v>36</v>
      </c>
      <c r="B37" s="2" t="s">
        <v>80</v>
      </c>
      <c r="C37" s="19" t="s">
        <v>81</v>
      </c>
      <c r="D37" s="6">
        <v>8</v>
      </c>
      <c r="E37" s="1" t="s">
        <v>15</v>
      </c>
      <c r="H37" s="25">
        <f t="shared" si="3"/>
        <v>0</v>
      </c>
      <c r="I37" s="25">
        <f t="shared" si="4"/>
        <v>0</v>
      </c>
    </row>
    <row r="38" spans="1:9" ht="92.4" x14ac:dyDescent="0.3">
      <c r="A38" s="8">
        <f t="shared" si="2"/>
        <v>37</v>
      </c>
      <c r="B38" s="2" t="s">
        <v>82</v>
      </c>
      <c r="C38" s="19" t="s">
        <v>83</v>
      </c>
      <c r="D38" s="6">
        <v>8</v>
      </c>
      <c r="E38" s="1" t="s">
        <v>15</v>
      </c>
      <c r="H38" s="25">
        <f t="shared" si="3"/>
        <v>0</v>
      </c>
      <c r="I38" s="25">
        <f t="shared" si="4"/>
        <v>0</v>
      </c>
    </row>
    <row r="39" spans="1:9" ht="79.2" x14ac:dyDescent="0.3">
      <c r="A39" s="8">
        <f t="shared" si="2"/>
        <v>38</v>
      </c>
      <c r="B39" s="2" t="s">
        <v>84</v>
      </c>
      <c r="C39" s="19" t="s">
        <v>85</v>
      </c>
      <c r="D39" s="6">
        <v>21</v>
      </c>
      <c r="E39" s="1" t="s">
        <v>15</v>
      </c>
      <c r="H39" s="25">
        <f t="shared" si="3"/>
        <v>0</v>
      </c>
      <c r="I39" s="25">
        <f t="shared" si="4"/>
        <v>0</v>
      </c>
    </row>
    <row r="40" spans="1:9" ht="92.4" x14ac:dyDescent="0.3">
      <c r="A40" s="8">
        <f t="shared" si="2"/>
        <v>39</v>
      </c>
      <c r="B40" s="1" t="s">
        <v>86</v>
      </c>
      <c r="C40" s="19" t="s">
        <v>87</v>
      </c>
      <c r="D40" s="6">
        <v>18</v>
      </c>
      <c r="E40" s="1" t="s">
        <v>15</v>
      </c>
      <c r="H40" s="25">
        <f t="shared" si="3"/>
        <v>0</v>
      </c>
      <c r="I40" s="25">
        <f t="shared" si="4"/>
        <v>0</v>
      </c>
    </row>
    <row r="41" spans="1:9" ht="92.4" x14ac:dyDescent="0.3">
      <c r="A41" s="8">
        <f t="shared" si="2"/>
        <v>40</v>
      </c>
      <c r="B41" s="2" t="s">
        <v>88</v>
      </c>
      <c r="C41" s="19" t="s">
        <v>89</v>
      </c>
      <c r="D41" s="6">
        <v>4</v>
      </c>
      <c r="E41" s="1" t="s">
        <v>15</v>
      </c>
      <c r="H41" s="25">
        <f t="shared" si="3"/>
        <v>0</v>
      </c>
      <c r="I41" s="25">
        <f t="shared" si="4"/>
        <v>0</v>
      </c>
    </row>
    <row r="42" spans="1:9" ht="92.4" x14ac:dyDescent="0.3">
      <c r="A42" s="8">
        <f t="shared" si="2"/>
        <v>41</v>
      </c>
      <c r="B42" s="2" t="s">
        <v>90</v>
      </c>
      <c r="C42" s="19" t="s">
        <v>91</v>
      </c>
      <c r="D42" s="6">
        <v>1</v>
      </c>
      <c r="E42" s="1" t="s">
        <v>15</v>
      </c>
      <c r="H42" s="25">
        <f t="shared" si="3"/>
        <v>0</v>
      </c>
      <c r="I42" s="25">
        <f t="shared" si="4"/>
        <v>0</v>
      </c>
    </row>
    <row r="43" spans="1:9" ht="66" x14ac:dyDescent="0.3">
      <c r="A43" s="8">
        <f t="shared" si="2"/>
        <v>42</v>
      </c>
      <c r="B43" s="2" t="s">
        <v>92</v>
      </c>
      <c r="C43" s="19" t="s">
        <v>93</v>
      </c>
      <c r="D43" s="6">
        <v>4</v>
      </c>
      <c r="E43" s="1" t="s">
        <v>15</v>
      </c>
      <c r="H43" s="25">
        <f t="shared" si="3"/>
        <v>0</v>
      </c>
      <c r="I43" s="25">
        <f t="shared" si="4"/>
        <v>0</v>
      </c>
    </row>
    <row r="44" spans="1:9" ht="66" x14ac:dyDescent="0.3">
      <c r="A44" s="8">
        <f t="shared" si="2"/>
        <v>43</v>
      </c>
      <c r="B44" s="1" t="s">
        <v>97</v>
      </c>
      <c r="C44" s="19" t="s">
        <v>167</v>
      </c>
      <c r="D44" s="6">
        <v>1</v>
      </c>
      <c r="E44" s="1" t="s">
        <v>15</v>
      </c>
      <c r="H44" s="25">
        <f t="shared" si="3"/>
        <v>0</v>
      </c>
      <c r="I44" s="25">
        <f t="shared" si="4"/>
        <v>0</v>
      </c>
    </row>
    <row r="45" spans="1:9" ht="66" x14ac:dyDescent="0.3">
      <c r="A45" s="8">
        <f t="shared" si="2"/>
        <v>44</v>
      </c>
      <c r="B45" s="1" t="s">
        <v>97</v>
      </c>
      <c r="C45" s="19" t="s">
        <v>171</v>
      </c>
      <c r="D45" s="6">
        <v>1</v>
      </c>
      <c r="E45" s="1" t="s">
        <v>15</v>
      </c>
      <c r="H45" s="25">
        <f t="shared" si="3"/>
        <v>0</v>
      </c>
      <c r="I45" s="25">
        <f t="shared" si="4"/>
        <v>0</v>
      </c>
    </row>
    <row r="46" spans="1:9" ht="52.8" x14ac:dyDescent="0.3">
      <c r="A46" s="8">
        <f t="shared" si="2"/>
        <v>45</v>
      </c>
      <c r="B46" s="2" t="s">
        <v>94</v>
      </c>
      <c r="C46" s="19" t="s">
        <v>163</v>
      </c>
      <c r="D46" s="6">
        <v>6</v>
      </c>
      <c r="E46" s="1" t="s">
        <v>15</v>
      </c>
      <c r="H46" s="25">
        <f t="shared" si="3"/>
        <v>0</v>
      </c>
      <c r="I46" s="25">
        <f t="shared" si="4"/>
        <v>0</v>
      </c>
    </row>
    <row r="47" spans="1:9" ht="52.8" x14ac:dyDescent="0.3">
      <c r="A47" s="8">
        <f t="shared" si="2"/>
        <v>46</v>
      </c>
      <c r="B47" s="2" t="s">
        <v>95</v>
      </c>
      <c r="C47" s="19" t="s">
        <v>164</v>
      </c>
      <c r="D47" s="6">
        <v>11</v>
      </c>
      <c r="E47" s="1" t="s">
        <v>15</v>
      </c>
      <c r="H47" s="25">
        <f t="shared" si="3"/>
        <v>0</v>
      </c>
      <c r="I47" s="25">
        <f t="shared" si="4"/>
        <v>0</v>
      </c>
    </row>
    <row r="48" spans="1:9" ht="39.6" x14ac:dyDescent="0.3">
      <c r="A48" s="8">
        <f t="shared" si="2"/>
        <v>47</v>
      </c>
      <c r="B48" s="2" t="s">
        <v>96</v>
      </c>
      <c r="C48" s="19" t="s">
        <v>165</v>
      </c>
      <c r="D48" s="6">
        <v>2</v>
      </c>
      <c r="E48" s="1" t="s">
        <v>15</v>
      </c>
      <c r="H48" s="25">
        <f t="shared" si="3"/>
        <v>0</v>
      </c>
      <c r="I48" s="25">
        <f t="shared" si="4"/>
        <v>0</v>
      </c>
    </row>
    <row r="49" spans="1:9" ht="52.8" x14ac:dyDescent="0.3">
      <c r="A49" s="8">
        <f t="shared" si="2"/>
        <v>48</v>
      </c>
      <c r="B49" s="1" t="s">
        <v>97</v>
      </c>
      <c r="C49" s="19" t="s">
        <v>166</v>
      </c>
      <c r="D49" s="6">
        <v>4</v>
      </c>
      <c r="E49" s="1" t="s">
        <v>15</v>
      </c>
      <c r="H49" s="25">
        <f t="shared" si="3"/>
        <v>0</v>
      </c>
      <c r="I49" s="25">
        <f t="shared" si="4"/>
        <v>0</v>
      </c>
    </row>
    <row r="50" spans="1:9" ht="79.2" x14ac:dyDescent="0.3">
      <c r="A50" s="8">
        <f t="shared" si="2"/>
        <v>49</v>
      </c>
      <c r="B50" s="2" t="s">
        <v>98</v>
      </c>
      <c r="C50" s="19" t="s">
        <v>99</v>
      </c>
      <c r="D50" s="6">
        <v>1</v>
      </c>
      <c r="E50" s="1" t="s">
        <v>15</v>
      </c>
      <c r="H50" s="25">
        <f t="shared" si="3"/>
        <v>0</v>
      </c>
      <c r="I50" s="25">
        <f t="shared" si="4"/>
        <v>0</v>
      </c>
    </row>
    <row r="51" spans="1:9" s="30" customFormat="1" ht="26.4" x14ac:dyDescent="0.3">
      <c r="A51" s="8">
        <f t="shared" si="2"/>
        <v>50</v>
      </c>
      <c r="B51" s="2" t="s">
        <v>98</v>
      </c>
      <c r="C51" s="28" t="s">
        <v>168</v>
      </c>
      <c r="D51" s="29">
        <v>2</v>
      </c>
      <c r="E51" s="30" t="s">
        <v>15</v>
      </c>
      <c r="F51" s="31"/>
      <c r="G51" s="31"/>
      <c r="H51" s="31">
        <f t="shared" ref="H51" si="5">ROUND(D51*F51, 0)</f>
        <v>0</v>
      </c>
      <c r="I51" s="31">
        <f t="shared" ref="I51" si="6">ROUND(D51*G51, 0)</f>
        <v>0</v>
      </c>
    </row>
    <row r="52" spans="1:9" ht="92.4" x14ac:dyDescent="0.3">
      <c r="A52" s="8">
        <f t="shared" si="2"/>
        <v>51</v>
      </c>
      <c r="B52" s="2" t="s">
        <v>100</v>
      </c>
      <c r="C52" s="19" t="s">
        <v>101</v>
      </c>
      <c r="D52" s="6">
        <v>1</v>
      </c>
      <c r="E52" s="1" t="s">
        <v>15</v>
      </c>
      <c r="H52" s="25">
        <f t="shared" si="3"/>
        <v>0</v>
      </c>
      <c r="I52" s="25">
        <f t="shared" si="4"/>
        <v>0</v>
      </c>
    </row>
    <row r="53" spans="1:9" ht="39.6" x14ac:dyDescent="0.3">
      <c r="A53" s="8">
        <f t="shared" si="2"/>
        <v>52</v>
      </c>
      <c r="B53" s="1" t="s">
        <v>102</v>
      </c>
      <c r="C53" s="19" t="s">
        <v>156</v>
      </c>
      <c r="D53" s="6">
        <v>4</v>
      </c>
      <c r="E53" s="1" t="s">
        <v>15</v>
      </c>
      <c r="H53" s="25">
        <f t="shared" si="3"/>
        <v>0</v>
      </c>
      <c r="I53" s="25">
        <f t="shared" si="4"/>
        <v>0</v>
      </c>
    </row>
    <row r="54" spans="1:9" ht="39.6" x14ac:dyDescent="0.3">
      <c r="A54" s="8">
        <f t="shared" si="2"/>
        <v>53</v>
      </c>
      <c r="B54" s="1" t="s">
        <v>103</v>
      </c>
      <c r="C54" s="19" t="s">
        <v>104</v>
      </c>
      <c r="D54" s="6">
        <v>5</v>
      </c>
      <c r="E54" s="1" t="s">
        <v>15</v>
      </c>
      <c r="H54" s="25">
        <f t="shared" si="3"/>
        <v>0</v>
      </c>
      <c r="I54" s="25">
        <f t="shared" si="4"/>
        <v>0</v>
      </c>
    </row>
    <row r="55" spans="1:9" ht="39.6" x14ac:dyDescent="0.3">
      <c r="A55" s="8">
        <f t="shared" si="2"/>
        <v>54</v>
      </c>
      <c r="B55" s="1" t="s">
        <v>105</v>
      </c>
      <c r="C55" s="19" t="s">
        <v>172</v>
      </c>
      <c r="D55" s="6">
        <v>1</v>
      </c>
      <c r="E55" s="1" t="s">
        <v>15</v>
      </c>
      <c r="H55" s="25">
        <f t="shared" si="3"/>
        <v>0</v>
      </c>
      <c r="I55" s="25">
        <f t="shared" si="4"/>
        <v>0</v>
      </c>
    </row>
    <row r="56" spans="1:9" ht="39.6" x14ac:dyDescent="0.3">
      <c r="A56" s="8">
        <f t="shared" si="2"/>
        <v>55</v>
      </c>
      <c r="B56" s="1" t="s">
        <v>105</v>
      </c>
      <c r="C56" s="19" t="s">
        <v>173</v>
      </c>
      <c r="D56" s="6">
        <v>1</v>
      </c>
      <c r="E56" s="1" t="s">
        <v>115</v>
      </c>
      <c r="H56" s="25">
        <f t="shared" ref="H56" si="7">ROUND(D56*F56, 0)</f>
        <v>0</v>
      </c>
      <c r="I56" s="25">
        <f t="shared" ref="I56" si="8">ROUND(D56*G56, 0)</f>
        <v>0</v>
      </c>
    </row>
    <row r="57" spans="1:9" ht="66" x14ac:dyDescent="0.3">
      <c r="A57" s="8">
        <f t="shared" si="2"/>
        <v>56</v>
      </c>
      <c r="B57" s="2" t="s">
        <v>106</v>
      </c>
      <c r="C57" s="19" t="s">
        <v>107</v>
      </c>
      <c r="D57" s="6">
        <v>1</v>
      </c>
      <c r="E57" s="1" t="s">
        <v>15</v>
      </c>
      <c r="H57" s="25">
        <f t="shared" ref="H57:H62" si="9">ROUND(D57*F57, 0)</f>
        <v>0</v>
      </c>
      <c r="I57" s="25">
        <f t="shared" ref="I57:I62" si="10">ROUND(D57*G57, 0)</f>
        <v>0</v>
      </c>
    </row>
    <row r="58" spans="1:9" ht="68.400000000000006" x14ac:dyDescent="0.3">
      <c r="A58" s="8">
        <f t="shared" si="2"/>
        <v>57</v>
      </c>
      <c r="B58" s="2" t="s">
        <v>108</v>
      </c>
      <c r="C58" s="19" t="s">
        <v>129</v>
      </c>
      <c r="D58" s="6">
        <v>32</v>
      </c>
      <c r="E58" s="1" t="s">
        <v>15</v>
      </c>
      <c r="H58" s="25">
        <f t="shared" si="9"/>
        <v>0</v>
      </c>
      <c r="I58" s="25">
        <f t="shared" si="10"/>
        <v>0</v>
      </c>
    </row>
    <row r="59" spans="1:9" ht="81.599999999999994" x14ac:dyDescent="0.3">
      <c r="A59" s="8">
        <f t="shared" si="2"/>
        <v>58</v>
      </c>
      <c r="B59" s="2" t="s">
        <v>109</v>
      </c>
      <c r="C59" s="19" t="s">
        <v>130</v>
      </c>
      <c r="D59" s="6">
        <v>16</v>
      </c>
      <c r="E59" s="1" t="s">
        <v>15</v>
      </c>
      <c r="H59" s="25">
        <f t="shared" si="9"/>
        <v>0</v>
      </c>
      <c r="I59" s="25">
        <f t="shared" si="10"/>
        <v>0</v>
      </c>
    </row>
    <row r="60" spans="1:9" ht="68.400000000000006" x14ac:dyDescent="0.3">
      <c r="A60" s="8">
        <f t="shared" si="2"/>
        <v>59</v>
      </c>
      <c r="B60" s="2" t="s">
        <v>110</v>
      </c>
      <c r="C60" s="19" t="s">
        <v>131</v>
      </c>
      <c r="D60" s="6">
        <v>18</v>
      </c>
      <c r="E60" s="1" t="s">
        <v>15</v>
      </c>
      <c r="H60" s="25">
        <f t="shared" si="9"/>
        <v>0</v>
      </c>
      <c r="I60" s="25">
        <f t="shared" si="10"/>
        <v>0</v>
      </c>
    </row>
    <row r="61" spans="1:9" ht="26.4" x14ac:dyDescent="0.3">
      <c r="A61" s="8">
        <f t="shared" si="2"/>
        <v>60</v>
      </c>
      <c r="B61" s="2" t="s">
        <v>111</v>
      </c>
      <c r="C61" s="19" t="s">
        <v>113</v>
      </c>
      <c r="D61" s="6">
        <v>2</v>
      </c>
      <c r="E61" s="1" t="s">
        <v>112</v>
      </c>
      <c r="H61" s="25">
        <f t="shared" si="9"/>
        <v>0</v>
      </c>
      <c r="I61" s="25">
        <f t="shared" si="10"/>
        <v>0</v>
      </c>
    </row>
    <row r="62" spans="1:9" ht="26.4" x14ac:dyDescent="0.3">
      <c r="A62" s="8">
        <f t="shared" si="2"/>
        <v>61</v>
      </c>
      <c r="B62" s="1" t="s">
        <v>114</v>
      </c>
      <c r="C62" s="19" t="s">
        <v>116</v>
      </c>
      <c r="D62" s="6">
        <v>1</v>
      </c>
      <c r="E62" s="1" t="s">
        <v>115</v>
      </c>
      <c r="H62" s="25">
        <f t="shared" si="9"/>
        <v>0</v>
      </c>
      <c r="I62" s="25">
        <f t="shared" si="10"/>
        <v>0</v>
      </c>
    </row>
    <row r="63" spans="1:9" ht="138" x14ac:dyDescent="0.3">
      <c r="A63" s="8">
        <f t="shared" si="2"/>
        <v>62</v>
      </c>
      <c r="B63" s="21" t="s">
        <v>157</v>
      </c>
      <c r="C63" s="27" t="s">
        <v>175</v>
      </c>
      <c r="D63" s="22">
        <v>1</v>
      </c>
      <c r="E63" s="23" t="s">
        <v>158</v>
      </c>
      <c r="F63" s="22"/>
      <c r="G63" s="22"/>
      <c r="H63" s="24">
        <f>D63*F63</f>
        <v>0</v>
      </c>
      <c r="I63" s="24">
        <f>D63*G63</f>
        <v>0</v>
      </c>
    </row>
    <row r="64" spans="1:9" ht="26.4" x14ac:dyDescent="0.3">
      <c r="A64" s="8">
        <f t="shared" si="2"/>
        <v>63</v>
      </c>
      <c r="C64" s="19" t="s">
        <v>160</v>
      </c>
      <c r="D64" s="6">
        <v>1</v>
      </c>
      <c r="E64" s="1" t="s">
        <v>115</v>
      </c>
      <c r="H64" s="25">
        <f>D64*F64</f>
        <v>0</v>
      </c>
      <c r="I64" s="25">
        <f>D64*G64</f>
        <v>0</v>
      </c>
    </row>
    <row r="65" spans="1:9" ht="26.4" x14ac:dyDescent="0.3">
      <c r="A65" s="8">
        <f t="shared" si="2"/>
        <v>64</v>
      </c>
      <c r="B65" s="1" t="s">
        <v>161</v>
      </c>
      <c r="C65" s="19" t="s">
        <v>162</v>
      </c>
      <c r="D65" s="6">
        <v>1</v>
      </c>
      <c r="E65" s="1" t="s">
        <v>115</v>
      </c>
      <c r="H65" s="25">
        <f>D65*F65</f>
        <v>0</v>
      </c>
      <c r="I65" s="25">
        <f>D65*G65</f>
        <v>0</v>
      </c>
    </row>
    <row r="67" spans="1:9" s="9" customFormat="1" x14ac:dyDescent="0.3">
      <c r="A67" s="7"/>
      <c r="B67" s="3"/>
      <c r="C67" s="18" t="s">
        <v>20</v>
      </c>
      <c r="D67" s="5"/>
      <c r="E67" s="3"/>
      <c r="F67" s="26"/>
      <c r="G67" s="26"/>
      <c r="H67" s="26">
        <f>ROUND(SUM(H2:H66),0)</f>
        <v>0</v>
      </c>
      <c r="I67" s="26">
        <f>ROUND(SUM(I2:I66),0)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Falazás és egyéb kőművesmunka</vt:lpstr>
      <vt:lpstr>Elektromosenergia-ellátás, vill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Team-Vill Kft</dc:creator>
  <cp:lastModifiedBy>Szász Ibolya</cp:lastModifiedBy>
  <cp:lastPrinted>2018-02-14T15:32:31Z</cp:lastPrinted>
  <dcterms:created xsi:type="dcterms:W3CDTF">2018-02-06T20:54:02Z</dcterms:created>
  <dcterms:modified xsi:type="dcterms:W3CDTF">2018-04-23T09:31:52Z</dcterms:modified>
</cp:coreProperties>
</file>